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/>
  <mc:AlternateContent xmlns:mc="http://schemas.openxmlformats.org/markup-compatibility/2006">
    <mc:Choice Requires="x15">
      <x15ac:absPath xmlns:x15ac="http://schemas.microsoft.com/office/spreadsheetml/2010/11/ac" url="Z:\Аппарат\11 ОТДЕЛ ПРАВОВОЙ СТАТИСТИКИ\Макарова И.В\ПЕЧАТЬ СТАТИСТИКА\2025 год\11.2025\"/>
    </mc:Choice>
  </mc:AlternateContent>
  <xr:revisionPtr revIDLastSave="0" documentId="13_ncr:1_{6B73EE3C-8EDD-4281-816C-D61F22C2415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Лист1!$A$2</definedName>
    <definedName name="_xlnm.Print_Area" localSheetId="0">Лист1!$A$1:$M$68</definedName>
  </definedNames>
  <calcPr calcId="191029" calcOnSave="0"/>
</workbook>
</file>

<file path=xl/calcChain.xml><?xml version="1.0" encoding="utf-8"?>
<calcChain xmlns="http://schemas.openxmlformats.org/spreadsheetml/2006/main">
  <c r="L54" i="1" l="1"/>
  <c r="K54" i="1"/>
  <c r="G54" i="1"/>
  <c r="H54" i="1" s="1"/>
  <c r="L53" i="1"/>
  <c r="K53" i="1"/>
  <c r="G53" i="1"/>
  <c r="H53" i="1" s="1"/>
  <c r="L52" i="1"/>
  <c r="K52" i="1"/>
  <c r="G52" i="1"/>
  <c r="H52" i="1" s="1"/>
  <c r="L51" i="1"/>
  <c r="K51" i="1"/>
  <c r="G51" i="1"/>
  <c r="H51" i="1" s="1"/>
  <c r="L50" i="1"/>
  <c r="K50" i="1"/>
  <c r="G50" i="1"/>
  <c r="H50" i="1" s="1"/>
  <c r="L49" i="1"/>
  <c r="K49" i="1"/>
  <c r="G49" i="1"/>
  <c r="H49" i="1" s="1"/>
  <c r="L48" i="1"/>
  <c r="K48" i="1"/>
  <c r="G48" i="1"/>
  <c r="H48" i="1" s="1"/>
  <c r="L47" i="1"/>
  <c r="K47" i="1"/>
  <c r="G47" i="1"/>
  <c r="H47" i="1" s="1"/>
  <c r="H46" i="1"/>
  <c r="G46" i="1"/>
  <c r="L45" i="1"/>
  <c r="K45" i="1"/>
  <c r="H45" i="1"/>
  <c r="G45" i="1"/>
  <c r="L44" i="1"/>
  <c r="K44" i="1"/>
  <c r="H44" i="1"/>
  <c r="G44" i="1"/>
  <c r="L43" i="1"/>
  <c r="K43" i="1"/>
  <c r="H43" i="1"/>
  <c r="G43" i="1"/>
  <c r="L42" i="1"/>
  <c r="K42" i="1"/>
  <c r="H42" i="1"/>
  <c r="G42" i="1"/>
  <c r="L41" i="1"/>
  <c r="K41" i="1"/>
  <c r="H41" i="1"/>
  <c r="G41" i="1"/>
  <c r="L40" i="1"/>
  <c r="K40" i="1"/>
  <c r="H40" i="1"/>
  <c r="G40" i="1"/>
  <c r="L39" i="1"/>
  <c r="K39" i="1"/>
  <c r="H39" i="1"/>
  <c r="G39" i="1"/>
  <c r="L38" i="1"/>
  <c r="K38" i="1"/>
  <c r="H38" i="1"/>
  <c r="G38" i="1"/>
  <c r="L37" i="1"/>
  <c r="K37" i="1"/>
  <c r="H37" i="1"/>
  <c r="G37" i="1"/>
  <c r="L36" i="1"/>
  <c r="K36" i="1"/>
  <c r="H36" i="1"/>
  <c r="G36" i="1"/>
  <c r="L35" i="1"/>
  <c r="K35" i="1"/>
  <c r="H35" i="1"/>
  <c r="G35" i="1"/>
  <c r="L34" i="1"/>
  <c r="K34" i="1"/>
  <c r="H34" i="1"/>
  <c r="G34" i="1"/>
  <c r="L33" i="1"/>
  <c r="K33" i="1"/>
  <c r="H33" i="1"/>
  <c r="G33" i="1"/>
  <c r="L32" i="1"/>
  <c r="K32" i="1"/>
  <c r="H32" i="1"/>
  <c r="L31" i="1"/>
  <c r="K31" i="1"/>
  <c r="H31" i="1"/>
  <c r="G31" i="1"/>
  <c r="L30" i="1"/>
  <c r="K30" i="1"/>
  <c r="G30" i="1"/>
  <c r="H30" i="1" s="1"/>
  <c r="L29" i="1"/>
  <c r="K29" i="1"/>
  <c r="G29" i="1"/>
  <c r="H29" i="1" s="1"/>
  <c r="L28" i="1"/>
  <c r="K28" i="1"/>
  <c r="G28" i="1"/>
  <c r="H28" i="1" s="1"/>
  <c r="L27" i="1"/>
  <c r="K27" i="1"/>
  <c r="G27" i="1"/>
  <c r="H27" i="1" s="1"/>
  <c r="L26" i="1"/>
  <c r="K26" i="1"/>
  <c r="G26" i="1"/>
  <c r="H26" i="1" s="1"/>
  <c r="L25" i="1"/>
  <c r="K25" i="1"/>
  <c r="G25" i="1"/>
  <c r="H25" i="1" s="1"/>
  <c r="L24" i="1"/>
  <c r="K24" i="1"/>
  <c r="G24" i="1"/>
  <c r="H24" i="1" s="1"/>
  <c r="L23" i="1"/>
  <c r="K23" i="1"/>
  <c r="H23" i="1"/>
  <c r="G23" i="1"/>
  <c r="L22" i="1"/>
  <c r="K22" i="1"/>
  <c r="H22" i="1"/>
  <c r="G22" i="1"/>
  <c r="L21" i="1"/>
  <c r="K21" i="1"/>
  <c r="G21" i="1"/>
  <c r="H21" i="1" s="1"/>
  <c r="L20" i="1"/>
  <c r="K20" i="1"/>
  <c r="H20" i="1"/>
  <c r="G20" i="1"/>
  <c r="L19" i="1"/>
  <c r="K19" i="1"/>
  <c r="H19" i="1"/>
  <c r="G19" i="1"/>
  <c r="L18" i="1"/>
  <c r="K18" i="1"/>
  <c r="G18" i="1"/>
  <c r="H18" i="1" s="1"/>
  <c r="L17" i="1"/>
  <c r="K17" i="1"/>
  <c r="G17" i="1"/>
  <c r="H17" i="1" s="1"/>
  <c r="L16" i="1"/>
  <c r="K16" i="1"/>
  <c r="G16" i="1"/>
  <c r="H16" i="1" s="1"/>
  <c r="L15" i="1"/>
  <c r="K15" i="1"/>
  <c r="G15" i="1"/>
  <c r="H15" i="1" s="1"/>
  <c r="L14" i="1"/>
  <c r="K14" i="1"/>
  <c r="G14" i="1"/>
  <c r="H14" i="1" s="1"/>
  <c r="L13" i="1"/>
  <c r="K13" i="1"/>
  <c r="G13" i="1"/>
  <c r="H13" i="1" s="1"/>
  <c r="L12" i="1"/>
  <c r="K12" i="1"/>
  <c r="G12" i="1"/>
  <c r="H12" i="1" s="1"/>
  <c r="L11" i="1"/>
  <c r="K11" i="1"/>
  <c r="H11" i="1"/>
  <c r="G11" i="1"/>
  <c r="L10" i="1"/>
  <c r="K10" i="1"/>
  <c r="H10" i="1"/>
  <c r="G10" i="1"/>
  <c r="L9" i="1"/>
  <c r="K9" i="1"/>
  <c r="G9" i="1"/>
  <c r="H9" i="1" s="1"/>
  <c r="L8" i="1"/>
  <c r="K8" i="1"/>
  <c r="H8" i="1"/>
  <c r="G8" i="1"/>
  <c r="L7" i="1"/>
  <c r="K7" i="1"/>
  <c r="H7" i="1"/>
  <c r="G7" i="1"/>
  <c r="L6" i="1"/>
  <c r="K6" i="1"/>
  <c r="G6" i="1"/>
  <c r="H6" i="1" s="1"/>
  <c r="H5" i="1"/>
  <c r="G5" i="1"/>
</calcChain>
</file>

<file path=xl/sharedStrings.xml><?xml version="1.0" encoding="utf-8"?>
<sst xmlns="http://schemas.openxmlformats.org/spreadsheetml/2006/main" count="66" uniqueCount="65">
  <si>
    <t>СВЕДЕНИЯ О СОСТОЯНИИ ПРЕСТУПНОСТИ</t>
  </si>
  <si>
    <t>12 мес. 2023 г.</t>
  </si>
  <si>
    <t>11 месяцев 2025</t>
  </si>
  <si>
    <t>кол-во +-</t>
  </si>
  <si>
    <t>% % +- к 2024г.</t>
  </si>
  <si>
    <t>% раскр. прошл</t>
  </si>
  <si>
    <t>% раскр. текущ.</t>
  </si>
  <si>
    <t>уд. вес к зарег.</t>
  </si>
  <si>
    <t>Зарегистрировано преступлений</t>
  </si>
  <si>
    <t>Зарегистрировано особо тяжких</t>
  </si>
  <si>
    <t>Зарегистрировано тяжких</t>
  </si>
  <si>
    <t>Зарегистрировано прест. средней тяжести</t>
  </si>
  <si>
    <t xml:space="preserve">Зарегистрировано прест. небольш. тяжести          </t>
  </si>
  <si>
    <t>Преступления экономической направленности</t>
  </si>
  <si>
    <t>Налоговые преступления</t>
  </si>
  <si>
    <t>Преступления коррупционной направленности</t>
  </si>
  <si>
    <t>Преступления террористического характера</t>
  </si>
  <si>
    <t>Преступления экстремистской направленности</t>
  </si>
  <si>
    <t>Преступления против личности</t>
  </si>
  <si>
    <t>Преступления, соверш. в обществ. местах</t>
  </si>
  <si>
    <t>в т.ч.    ч.4 ст.111</t>
  </si>
  <si>
    <t>на улицах, площадях, в парках, скверах</t>
  </si>
  <si>
    <t>Преступления с двойной превенцией*</t>
  </si>
  <si>
    <t>Прест. связанные с незаконным оборотом</t>
  </si>
  <si>
    <t>наркотик. и псих. веществ</t>
  </si>
  <si>
    <t>оружия</t>
  </si>
  <si>
    <t>Совер.с прим. огнестр. оружия</t>
  </si>
  <si>
    <t>Связан. с незакон. оборот. алк. продукции</t>
  </si>
  <si>
    <t>Преступления общеугол. направленности</t>
  </si>
  <si>
    <t>Зарегистрировано умышл. убийств</t>
  </si>
  <si>
    <t>Умышл. прич. тяжкого вреда</t>
  </si>
  <si>
    <t>Изнасилования</t>
  </si>
  <si>
    <t>Вовлечение н/лет в преступления или антиобщественную  деятельность</t>
  </si>
  <si>
    <t>Кражи</t>
  </si>
  <si>
    <t>Мелкое хищение</t>
  </si>
  <si>
    <t>Мошенничество</t>
  </si>
  <si>
    <t>Грабежи</t>
  </si>
  <si>
    <t>Разбои</t>
  </si>
  <si>
    <t>Вымогательство</t>
  </si>
  <si>
    <t>Легализация</t>
  </si>
  <si>
    <t>Заведомо ложные сообщения об акте терроризма</t>
  </si>
  <si>
    <t xml:space="preserve">Хулиганство   </t>
  </si>
  <si>
    <t>Наруш. прав. дорожн. движения</t>
  </si>
  <si>
    <t>в.т.ч.повл.смерть потерп.</t>
  </si>
  <si>
    <t>Нарушение ПДД лицом, подв. админ. наказ.</t>
  </si>
  <si>
    <t>Взяточничество</t>
  </si>
  <si>
    <t>в том числе</t>
  </si>
  <si>
    <t xml:space="preserve">получение </t>
  </si>
  <si>
    <t>дача взятки</t>
  </si>
  <si>
    <t>посредничество во взяточничестве</t>
  </si>
  <si>
    <t>мелкое взяточничество</t>
  </si>
  <si>
    <t>Всего окончено преступлений</t>
  </si>
  <si>
    <t>уд. вес к оконченным</t>
  </si>
  <si>
    <t>от оконченных преступлений</t>
  </si>
  <si>
    <t>Совершено преступлений н/л и при их соучастии</t>
  </si>
  <si>
    <t>Соверш. прест. ранее совершавшими</t>
  </si>
  <si>
    <t>в т.ч. ранее судимыми</t>
  </si>
  <si>
    <t>Соверш. прест. группой лиц</t>
  </si>
  <si>
    <t>группой лиц по предв. сговору</t>
  </si>
  <si>
    <t>Соверш. прест. в сост.алкогол.опьян.</t>
  </si>
  <si>
    <t>Сов. прест. в сост. наркот, токсич. опьян.</t>
  </si>
  <si>
    <t>Соверш. прест. на бытовой почве</t>
  </si>
  <si>
    <t>45.2</t>
  </si>
  <si>
    <t>38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</si>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</sst>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name val="Calibri"/>
    </font>
    <font>
      <sz val="11"/>
      <color theme="1"/>
      <name val="Calibri"/>
      <scheme val="minor"/>
    </font>
    <font>
      <sz val="13"/>
      <color theme="1"/>
      <name val="Times New Roman"/>
    </font>
    <font>
      <sz val="12"/>
      <color theme="1"/>
      <name val="Times New Roman"/>
    </font>
    <font>
      <sz val="12.5"/>
      <color theme="1"/>
      <name val="Times New Roman"/>
    </font>
    <font>
      <sz val="11.5"/>
      <color theme="1"/>
      <name val="Times New Roman"/>
    </font>
    <font>
      <sz val="12"/>
      <name val="Times New Roman"/>
    </font>
    <font>
      <sz val="1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183">
    <xf numFmtId="0" fontId="1" fillId="0" borderId="0" xfId="0" applyNumberFormat="1" applyFont="1"/>
    <xf numFmtId="0" fontId="1" fillId="0" borderId="0" xfId="0" applyNumberFormat="1" applyFont="1" applyAlignment="1">
      <alignment vertical="center"/>
    </xf>
    <xf numFmtId="49" fontId="1" fillId="0" borderId="0" xfId="0" applyNumberFormat="1" applyFont="1"/>
    <xf numFmtId="0" fontId="1" fillId="2" borderId="0" xfId="0" applyNumberFormat="1" applyFont="1" applyFill="1"/>
    <xf numFmtId="0" fontId="4" fillId="0" borderId="13" xfId="0" applyNumberFormat="1" applyFont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vertical="top" wrapText="1"/>
    </xf>
    <xf numFmtId="0" fontId="3" fillId="2" borderId="13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/>
    <xf numFmtId="0" fontId="1" fillId="3" borderId="0" xfId="0" applyNumberFormat="1" applyFont="1" applyFill="1"/>
    <xf numFmtId="164" fontId="6" fillId="2" borderId="13" xfId="0" applyNumberFormat="1" applyFont="1" applyFill="1" applyBorder="1" applyAlignment="1">
      <alignment horizontal="center" wrapText="1"/>
    </xf>
    <xf numFmtId="0" fontId="6" fillId="2" borderId="67" xfId="0" applyNumberFormat="1" applyFont="1" applyFill="1" applyBorder="1" applyAlignment="1">
      <alignment vertical="top" wrapText="1"/>
    </xf>
    <xf numFmtId="0" fontId="6" fillId="2" borderId="13" xfId="0" applyNumberFormat="1" applyFont="1" applyFill="1" applyBorder="1" applyAlignment="1">
      <alignment horizont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3" fillId="2" borderId="13" xfId="0" applyNumberFormat="1" applyFont="1" applyFill="1" applyBorder="1" applyAlignment="1">
      <alignment vertical="top" wrapText="1"/>
    </xf>
    <xf numFmtId="0" fontId="3" fillId="2" borderId="125" xfId="0" applyNumberFormat="1" applyFont="1" applyFill="1" applyBorder="1" applyAlignment="1">
      <alignment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116" xfId="0" applyNumberFormat="1" applyFont="1" applyFill="1" applyBorder="1" applyAlignment="1">
      <alignment horizontal="left" vertical="top" wrapText="1"/>
    </xf>
    <xf numFmtId="0" fontId="3" fillId="2" borderId="114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13" xfId="0" applyNumberFormat="1" applyFont="1" applyFill="1" applyBorder="1" applyAlignment="1">
      <alignment horizontal="center" vertical="center" wrapText="1"/>
    </xf>
    <xf numFmtId="0" fontId="3" fillId="2" borderId="115" xfId="0" applyNumberFormat="1" applyFont="1" applyFill="1" applyBorder="1" applyAlignment="1">
      <alignment horizontal="center" vertical="center" wrapText="1"/>
    </xf>
    <xf numFmtId="0" fontId="3" fillId="2" borderId="117" xfId="0" applyNumberFormat="1" applyFont="1" applyFill="1" applyBorder="1" applyAlignment="1">
      <alignment horizontal="center" vertical="center" wrapText="1"/>
    </xf>
    <xf numFmtId="0" fontId="3" fillId="2" borderId="112" xfId="0" applyNumberFormat="1" applyFont="1" applyFill="1" applyBorder="1" applyAlignment="1">
      <alignment horizontal="left" vertical="top" wrapText="1"/>
    </xf>
    <xf numFmtId="0" fontId="7" fillId="2" borderId="122" xfId="0" applyNumberFormat="1" applyFont="1" applyFill="1" applyBorder="1" applyAlignment="1">
      <alignment horizontal="center" vertical="center" textRotation="90" wrapText="1"/>
    </xf>
    <xf numFmtId="0" fontId="7" fillId="2" borderId="124" xfId="0" applyNumberFormat="1" applyFont="1" applyFill="1" applyBorder="1" applyAlignment="1">
      <alignment horizontal="center" vertical="center" textRotation="90" wrapText="1"/>
    </xf>
    <xf numFmtId="0" fontId="7" fillId="2" borderId="126" xfId="0" applyNumberFormat="1" applyFont="1" applyFill="1" applyBorder="1" applyAlignment="1">
      <alignment horizontal="center" vertical="center" textRotation="90" wrapText="1"/>
    </xf>
    <xf numFmtId="0" fontId="7" fillId="2" borderId="128" xfId="0" applyNumberFormat="1" applyFont="1" applyFill="1" applyBorder="1" applyAlignment="1">
      <alignment horizontal="center" vertical="center" textRotation="90" wrapText="1"/>
    </xf>
    <xf numFmtId="0" fontId="7" fillId="2" borderId="130" xfId="0" applyNumberFormat="1" applyFont="1" applyFill="1" applyBorder="1" applyAlignment="1">
      <alignment horizontal="center" vertical="center" textRotation="90" wrapText="1"/>
    </xf>
    <xf numFmtId="0" fontId="7" fillId="2" borderId="132" xfId="0" applyNumberFormat="1" applyFont="1" applyFill="1" applyBorder="1" applyAlignment="1">
      <alignment horizontal="center" vertical="center" textRotation="90" wrapText="1"/>
    </xf>
    <xf numFmtId="0" fontId="7" fillId="2" borderId="134" xfId="0" applyNumberFormat="1" applyFont="1" applyFill="1" applyBorder="1" applyAlignment="1">
      <alignment horizontal="center" vertical="center" textRotation="90" wrapText="1"/>
    </xf>
    <xf numFmtId="0" fontId="7" fillId="2" borderId="136" xfId="0" applyNumberFormat="1" applyFont="1" applyFill="1" applyBorder="1" applyAlignment="1">
      <alignment horizontal="center" vertical="center" textRotation="90" wrapText="1"/>
    </xf>
    <xf numFmtId="0" fontId="3" fillId="2" borderId="137" xfId="0" applyNumberFormat="1" applyFont="1" applyFill="1" applyBorder="1" applyAlignment="1">
      <alignment vertical="top" wrapText="1"/>
    </xf>
    <xf numFmtId="0" fontId="3" fillId="2" borderId="135" xfId="0" applyNumberFormat="1" applyFont="1" applyFill="1" applyBorder="1" applyAlignment="1">
      <alignment vertical="top" wrapText="1"/>
    </xf>
    <xf numFmtId="0" fontId="3" fillId="2" borderId="133" xfId="0" applyNumberFormat="1" applyFont="1" applyFill="1" applyBorder="1" applyAlignment="1">
      <alignment vertical="top" wrapText="1"/>
    </xf>
    <xf numFmtId="0" fontId="3" fillId="2" borderId="131" xfId="0" applyNumberFormat="1" applyFont="1" applyFill="1" applyBorder="1" applyAlignment="1">
      <alignment vertical="top" wrapText="1"/>
    </xf>
    <xf numFmtId="0" fontId="3" fillId="2" borderId="129" xfId="0" applyNumberFormat="1" applyFont="1" applyFill="1" applyBorder="1" applyAlignment="1">
      <alignment vertical="top" wrapText="1"/>
    </xf>
    <xf numFmtId="0" fontId="3" fillId="2" borderId="127" xfId="0" applyNumberFormat="1" applyFont="1" applyFill="1" applyBorder="1" applyAlignment="1">
      <alignment vertical="top" wrapText="1"/>
    </xf>
    <xf numFmtId="0" fontId="3" fillId="2" borderId="102" xfId="0" applyNumberFormat="1" applyFont="1" applyFill="1" applyBorder="1" applyAlignment="1">
      <alignment vertical="top" wrapText="1"/>
    </xf>
    <xf numFmtId="0" fontId="3" fillId="2" borderId="103" xfId="0" applyNumberFormat="1" applyFont="1" applyFill="1" applyBorder="1" applyAlignment="1">
      <alignment vertical="top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21" xfId="0" applyNumberFormat="1" applyFont="1" applyFill="1" applyBorder="1" applyAlignment="1">
      <alignment horizontal="center" vertical="center" wrapText="1"/>
    </xf>
    <xf numFmtId="0" fontId="3" fillId="2" borderId="118" xfId="0" applyNumberFormat="1" applyFont="1" applyFill="1" applyBorder="1" applyAlignment="1">
      <alignment horizontal="left" vertical="top" wrapText="1"/>
    </xf>
    <xf numFmtId="0" fontId="3" fillId="2" borderId="123" xfId="0" applyNumberFormat="1" applyFont="1" applyFill="1" applyBorder="1" applyAlignment="1">
      <alignment vertical="top" wrapText="1"/>
    </xf>
    <xf numFmtId="0" fontId="3" fillId="2" borderId="13" xfId="0" applyNumberFormat="1" applyFont="1" applyFill="1" applyBorder="1" applyAlignment="1">
      <alignment vertical="center" wrapText="1"/>
    </xf>
    <xf numFmtId="0" fontId="3" fillId="2" borderId="119" xfId="0" applyNumberFormat="1" applyFont="1" applyFill="1" applyBorder="1" applyAlignment="1">
      <alignment vertical="center" wrapText="1"/>
    </xf>
    <xf numFmtId="0" fontId="3" fillId="2" borderId="120" xfId="0" applyNumberFormat="1" applyFont="1" applyFill="1" applyBorder="1" applyAlignment="1">
      <alignment vertical="center" wrapText="1"/>
    </xf>
    <xf numFmtId="0" fontId="3" fillId="2" borderId="110" xfId="0" applyNumberFormat="1" applyFont="1" applyFill="1" applyBorder="1" applyAlignment="1">
      <alignment vertical="top" wrapText="1"/>
    </xf>
    <xf numFmtId="0" fontId="3" fillId="2" borderId="111" xfId="0" applyNumberFormat="1" applyFont="1" applyFill="1" applyBorder="1" applyAlignment="1">
      <alignment vertical="top" wrapText="1"/>
    </xf>
    <xf numFmtId="0" fontId="3" fillId="2" borderId="108" xfId="0" applyNumberFormat="1" applyFont="1" applyFill="1" applyBorder="1" applyAlignment="1">
      <alignment vertical="top" wrapText="1"/>
    </xf>
    <xf numFmtId="0" fontId="3" fillId="2" borderId="109" xfId="0" applyNumberFormat="1" applyFont="1" applyFill="1" applyBorder="1" applyAlignment="1">
      <alignment vertical="top" wrapText="1"/>
    </xf>
    <xf numFmtId="0" fontId="3" fillId="2" borderId="106" xfId="0" applyNumberFormat="1" applyFont="1" applyFill="1" applyBorder="1" applyAlignment="1">
      <alignment vertical="top" wrapText="1"/>
    </xf>
    <xf numFmtId="0" fontId="3" fillId="2" borderId="107" xfId="0" applyNumberFormat="1" applyFont="1" applyFill="1" applyBorder="1" applyAlignment="1">
      <alignment vertical="top" wrapText="1"/>
    </xf>
    <xf numFmtId="0" fontId="3" fillId="2" borderId="104" xfId="0" applyNumberFormat="1" applyFont="1" applyFill="1" applyBorder="1" applyAlignment="1">
      <alignment vertical="top" wrapText="1"/>
    </xf>
    <xf numFmtId="0" fontId="3" fillId="2" borderId="105" xfId="0" applyNumberFormat="1" applyFont="1" applyFill="1" applyBorder="1" applyAlignment="1">
      <alignment vertical="top" wrapText="1"/>
    </xf>
    <xf numFmtId="0" fontId="3" fillId="2" borderId="92" xfId="0" applyNumberFormat="1" applyFont="1" applyFill="1" applyBorder="1" applyAlignment="1">
      <alignment vertical="top" wrapText="1"/>
    </xf>
    <xf numFmtId="0" fontId="3" fillId="2" borderId="93" xfId="0" applyNumberFormat="1" applyFont="1" applyFill="1" applyBorder="1" applyAlignment="1">
      <alignment vertical="top" wrapText="1"/>
    </xf>
    <xf numFmtId="0" fontId="3" fillId="2" borderId="94" xfId="0" applyNumberFormat="1" applyFont="1" applyFill="1" applyBorder="1" applyAlignment="1">
      <alignment vertical="top" wrapText="1"/>
    </xf>
    <xf numFmtId="0" fontId="3" fillId="2" borderId="95" xfId="0" applyNumberFormat="1" applyFont="1" applyFill="1" applyBorder="1" applyAlignment="1">
      <alignment vertical="top" wrapText="1"/>
    </xf>
    <xf numFmtId="0" fontId="3" fillId="2" borderId="96" xfId="0" applyNumberFormat="1" applyFont="1" applyFill="1" applyBorder="1" applyAlignment="1">
      <alignment vertical="top" wrapText="1"/>
    </xf>
    <xf numFmtId="0" fontId="3" fillId="2" borderId="97" xfId="0" applyNumberFormat="1" applyFont="1" applyFill="1" applyBorder="1" applyAlignment="1">
      <alignment vertical="top" wrapText="1"/>
    </xf>
    <xf numFmtId="0" fontId="3" fillId="2" borderId="98" xfId="0" applyNumberFormat="1" applyFont="1" applyFill="1" applyBorder="1" applyAlignment="1">
      <alignment vertical="top" wrapText="1"/>
    </xf>
    <xf numFmtId="0" fontId="3" fillId="2" borderId="99" xfId="0" applyNumberFormat="1" applyFont="1" applyFill="1" applyBorder="1" applyAlignment="1">
      <alignment vertical="top" wrapText="1"/>
    </xf>
    <xf numFmtId="0" fontId="3" fillId="2" borderId="100" xfId="0" applyNumberFormat="1" applyFont="1" applyFill="1" applyBorder="1" applyAlignment="1">
      <alignment vertical="top" wrapText="1"/>
    </xf>
    <xf numFmtId="0" fontId="3" fillId="2" borderId="101" xfId="0" applyNumberFormat="1" applyFont="1" applyFill="1" applyBorder="1" applyAlignment="1">
      <alignment vertical="top" wrapText="1"/>
    </xf>
    <xf numFmtId="0" fontId="3" fillId="2" borderId="62" xfId="0" applyNumberFormat="1" applyFont="1" applyFill="1" applyBorder="1" applyAlignment="1">
      <alignment horizontal="left" vertical="top" wrapText="1"/>
    </xf>
    <xf numFmtId="0" fontId="3" fillId="2" borderId="84" xfId="0" applyNumberFormat="1" applyFont="1" applyFill="1" applyBorder="1" applyAlignment="1">
      <alignment vertical="top" wrapText="1"/>
    </xf>
    <xf numFmtId="0" fontId="3" fillId="2" borderId="85" xfId="0" applyNumberFormat="1" applyFont="1" applyFill="1" applyBorder="1" applyAlignment="1">
      <alignment vertical="top" wrapText="1"/>
    </xf>
    <xf numFmtId="0" fontId="3" fillId="2" borderId="86" xfId="0" applyNumberFormat="1" applyFont="1" applyFill="1" applyBorder="1" applyAlignment="1">
      <alignment vertical="top" wrapText="1"/>
    </xf>
    <xf numFmtId="0" fontId="3" fillId="2" borderId="87" xfId="0" applyNumberFormat="1" applyFont="1" applyFill="1" applyBorder="1" applyAlignment="1">
      <alignment vertical="top" wrapText="1"/>
    </xf>
    <xf numFmtId="0" fontId="3" fillId="2" borderId="88" xfId="0" applyNumberFormat="1" applyFont="1" applyFill="1" applyBorder="1" applyAlignment="1">
      <alignment horizontal="left" vertical="top" wrapText="1"/>
    </xf>
    <xf numFmtId="0" fontId="3" fillId="2" borderId="89" xfId="0" applyNumberFormat="1" applyFont="1" applyFill="1" applyBorder="1" applyAlignment="1">
      <alignment horizontal="left" vertical="top" wrapText="1"/>
    </xf>
    <xf numFmtId="0" fontId="3" fillId="2" borderId="90" xfId="0" applyNumberFormat="1" applyFont="1" applyFill="1" applyBorder="1" applyAlignment="1">
      <alignment vertical="top" wrapText="1"/>
    </xf>
    <xf numFmtId="0" fontId="3" fillId="2" borderId="91" xfId="0" applyNumberFormat="1" applyFont="1" applyFill="1" applyBorder="1" applyAlignment="1">
      <alignment vertical="top" wrapText="1"/>
    </xf>
    <xf numFmtId="0" fontId="3" fillId="2" borderId="76" xfId="0" applyNumberFormat="1" applyFont="1" applyFill="1" applyBorder="1" applyAlignment="1">
      <alignment vertical="top" wrapText="1"/>
    </xf>
    <xf numFmtId="0" fontId="3" fillId="2" borderId="77" xfId="0" applyNumberFormat="1" applyFont="1" applyFill="1" applyBorder="1" applyAlignment="1">
      <alignment vertical="top" wrapText="1"/>
    </xf>
    <xf numFmtId="0" fontId="3" fillId="2" borderId="78" xfId="0" applyNumberFormat="1" applyFont="1" applyFill="1" applyBorder="1" applyAlignment="1">
      <alignment vertical="top" wrapText="1"/>
    </xf>
    <xf numFmtId="0" fontId="3" fillId="2" borderId="79" xfId="0" applyNumberFormat="1" applyFont="1" applyFill="1" applyBorder="1" applyAlignment="1">
      <alignment vertical="top" wrapText="1"/>
    </xf>
    <xf numFmtId="0" fontId="3" fillId="2" borderId="80" xfId="0" applyNumberFormat="1" applyFont="1" applyFill="1" applyBorder="1" applyAlignment="1">
      <alignment vertical="top" wrapText="1"/>
    </xf>
    <xf numFmtId="0" fontId="3" fillId="2" borderId="81" xfId="0" applyNumberFormat="1" applyFont="1" applyFill="1" applyBorder="1" applyAlignment="1">
      <alignment vertical="top" wrapText="1"/>
    </xf>
    <xf numFmtId="0" fontId="3" fillId="2" borderId="82" xfId="0" applyNumberFormat="1" applyFont="1" applyFill="1" applyBorder="1" applyAlignment="1">
      <alignment vertical="top" wrapText="1"/>
    </xf>
    <xf numFmtId="0" fontId="3" fillId="2" borderId="83" xfId="0" applyNumberFormat="1" applyFont="1" applyFill="1" applyBorder="1" applyAlignment="1">
      <alignment vertical="top" wrapText="1"/>
    </xf>
    <xf numFmtId="0" fontId="3" fillId="2" borderId="74" xfId="0" applyNumberFormat="1" applyFont="1" applyFill="1" applyBorder="1" applyAlignment="1">
      <alignment vertical="top" wrapText="1"/>
    </xf>
    <xf numFmtId="0" fontId="3" fillId="2" borderId="75" xfId="0" applyNumberFormat="1" applyFont="1" applyFill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28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vertical="top" wrapText="1"/>
    </xf>
    <xf numFmtId="0" fontId="3" fillId="0" borderId="14" xfId="0" applyNumberFormat="1" applyFont="1" applyBorder="1" applyAlignment="1">
      <alignment vertical="top" wrapText="1"/>
    </xf>
    <xf numFmtId="0" fontId="3" fillId="0" borderId="15" xfId="0" applyNumberFormat="1" applyFont="1" applyBorder="1" applyAlignment="1">
      <alignment vertical="top" wrapText="1"/>
    </xf>
    <xf numFmtId="0" fontId="3" fillId="0" borderId="25" xfId="0" applyNumberFormat="1" applyFont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3" fillId="0" borderId="26" xfId="0" applyNumberFormat="1" applyFont="1" applyBorder="1" applyAlignment="1">
      <alignment vertical="top" wrapText="1"/>
    </xf>
    <xf numFmtId="0" fontId="3" fillId="0" borderId="29" xfId="0" applyNumberFormat="1" applyFont="1" applyBorder="1" applyAlignment="1">
      <alignment vertical="top" wrapText="1"/>
    </xf>
    <xf numFmtId="0" fontId="3" fillId="0" borderId="30" xfId="0" applyNumberFormat="1" applyFont="1" applyBorder="1" applyAlignment="1">
      <alignment vertical="top" wrapText="1"/>
    </xf>
    <xf numFmtId="0" fontId="3" fillId="0" borderId="31" xfId="0" applyNumberFormat="1" applyFont="1" applyBorder="1" applyAlignment="1">
      <alignment vertical="top" wrapText="1"/>
    </xf>
    <xf numFmtId="0" fontId="3" fillId="2" borderId="38" xfId="0" applyNumberFormat="1" applyFont="1" applyFill="1" applyBorder="1" applyAlignment="1">
      <alignment vertical="top" wrapText="1"/>
    </xf>
    <xf numFmtId="0" fontId="3" fillId="2" borderId="39" xfId="0" applyNumberFormat="1" applyFont="1" applyFill="1" applyBorder="1" applyAlignment="1">
      <alignment vertical="top" wrapText="1"/>
    </xf>
    <xf numFmtId="0" fontId="3" fillId="2" borderId="40" xfId="0" applyNumberFormat="1" applyFont="1" applyFill="1" applyBorder="1" applyAlignment="1">
      <alignment vertical="top" wrapText="1"/>
    </xf>
    <xf numFmtId="0" fontId="3" fillId="2" borderId="41" xfId="0" applyNumberFormat="1" applyFont="1" applyFill="1" applyBorder="1" applyAlignment="1">
      <alignment vertical="top" wrapText="1"/>
    </xf>
    <xf numFmtId="0" fontId="3" fillId="2" borderId="72" xfId="0" applyNumberFormat="1" applyFont="1" applyFill="1" applyBorder="1" applyAlignment="1">
      <alignment vertical="top" wrapText="1"/>
    </xf>
    <xf numFmtId="0" fontId="3" fillId="2" borderId="73" xfId="0" applyNumberFormat="1" applyFont="1" applyFill="1" applyBorder="1" applyAlignment="1">
      <alignment vertical="top" wrapText="1"/>
    </xf>
    <xf numFmtId="0" fontId="3" fillId="2" borderId="63" xfId="0" applyNumberFormat="1" applyFont="1" applyFill="1" applyBorder="1" applyAlignment="1">
      <alignment vertical="top" wrapText="1"/>
    </xf>
    <xf numFmtId="0" fontId="3" fillId="2" borderId="64" xfId="0" applyNumberFormat="1" applyFont="1" applyFill="1" applyBorder="1" applyAlignment="1">
      <alignment vertical="top" wrapText="1"/>
    </xf>
    <xf numFmtId="0" fontId="6" fillId="2" borderId="65" xfId="0" applyNumberFormat="1" applyFont="1" applyFill="1" applyBorder="1" applyAlignment="1">
      <alignment horizontal="left" vertical="top" wrapText="1"/>
    </xf>
    <xf numFmtId="0" fontId="6" fillId="2" borderId="66" xfId="0" applyNumberFormat="1" applyFont="1" applyFill="1" applyBorder="1" applyAlignment="1">
      <alignment horizontal="left" vertical="top" wrapText="1"/>
    </xf>
    <xf numFmtId="0" fontId="6" fillId="2" borderId="68" xfId="0" applyNumberFormat="1" applyFont="1" applyFill="1" applyBorder="1" applyAlignment="1">
      <alignment horizontal="left" vertical="top" wrapText="1"/>
    </xf>
    <xf numFmtId="0" fontId="6" fillId="2" borderId="69" xfId="0" applyNumberFormat="1" applyFont="1" applyFill="1" applyBorder="1" applyAlignment="1">
      <alignment horizontal="left" vertical="top" wrapText="1"/>
    </xf>
    <xf numFmtId="0" fontId="3" fillId="2" borderId="70" xfId="0" applyNumberFormat="1" applyFont="1" applyFill="1" applyBorder="1" applyAlignment="1">
      <alignment vertical="top" wrapText="1"/>
    </xf>
    <xf numFmtId="0" fontId="3" fillId="2" borderId="71" xfId="0" applyNumberFormat="1" applyFont="1" applyFill="1" applyBorder="1" applyAlignment="1">
      <alignment vertical="top" wrapText="1"/>
    </xf>
    <xf numFmtId="0" fontId="3" fillId="2" borderId="42" xfId="0" applyNumberFormat="1" applyFont="1" applyFill="1" applyBorder="1" applyAlignment="1">
      <alignment horizontal="left" vertical="top" wrapText="1"/>
    </xf>
    <xf numFmtId="0" fontId="3" fillId="2" borderId="43" xfId="0" applyNumberFormat="1" applyFont="1" applyFill="1" applyBorder="1" applyAlignment="1">
      <alignment horizontal="left" vertical="top" wrapText="1"/>
    </xf>
    <xf numFmtId="0" fontId="3" fillId="2" borderId="44" xfId="0" applyNumberFormat="1" applyFont="1" applyFill="1" applyBorder="1" applyAlignment="1">
      <alignment vertical="top" wrapText="1"/>
    </xf>
    <xf numFmtId="0" fontId="3" fillId="2" borderId="45" xfId="0" applyNumberFormat="1" applyFont="1" applyFill="1" applyBorder="1" applyAlignment="1">
      <alignment vertical="top" wrapText="1"/>
    </xf>
    <xf numFmtId="0" fontId="3" fillId="2" borderId="46" xfId="0" applyNumberFormat="1" applyFont="1" applyFill="1" applyBorder="1" applyAlignment="1">
      <alignment vertical="top" wrapText="1"/>
    </xf>
    <xf numFmtId="0" fontId="3" fillId="2" borderId="47" xfId="0" applyNumberFormat="1" applyFont="1" applyFill="1" applyBorder="1" applyAlignment="1">
      <alignment vertical="top" wrapText="1"/>
    </xf>
    <xf numFmtId="0" fontId="3" fillId="2" borderId="48" xfId="0" applyNumberFormat="1" applyFont="1" applyFill="1" applyBorder="1" applyAlignment="1">
      <alignment vertical="top" wrapText="1"/>
    </xf>
    <xf numFmtId="0" fontId="3" fillId="2" borderId="49" xfId="0" applyNumberFormat="1" applyFont="1" applyFill="1" applyBorder="1" applyAlignment="1">
      <alignment vertical="top" wrapText="1"/>
    </xf>
    <xf numFmtId="0" fontId="3" fillId="2" borderId="50" xfId="0" applyNumberFormat="1" applyFont="1" applyFill="1" applyBorder="1" applyAlignment="1">
      <alignment vertical="top" wrapText="1"/>
    </xf>
    <xf numFmtId="0" fontId="3" fillId="2" borderId="51" xfId="0" applyNumberFormat="1" applyFont="1" applyFill="1" applyBorder="1" applyAlignment="1">
      <alignment vertical="top" wrapText="1"/>
    </xf>
    <xf numFmtId="0" fontId="3" fillId="2" borderId="52" xfId="0" applyNumberFormat="1" applyFont="1" applyFill="1" applyBorder="1" applyAlignment="1">
      <alignment vertical="top" wrapText="1"/>
    </xf>
    <xf numFmtId="0" fontId="3" fillId="2" borderId="53" xfId="0" applyNumberFormat="1" applyFont="1" applyFill="1" applyBorder="1" applyAlignment="1">
      <alignment vertical="top" wrapText="1"/>
    </xf>
    <xf numFmtId="0" fontId="3" fillId="2" borderId="54" xfId="0" applyNumberFormat="1" applyFont="1" applyFill="1" applyBorder="1" applyAlignment="1">
      <alignment vertical="top" wrapText="1"/>
    </xf>
    <xf numFmtId="0" fontId="3" fillId="2" borderId="55" xfId="0" applyNumberFormat="1" applyFont="1" applyFill="1" applyBorder="1" applyAlignment="1">
      <alignment vertical="top" wrapText="1"/>
    </xf>
    <xf numFmtId="0" fontId="3" fillId="2" borderId="56" xfId="0" applyNumberFormat="1" applyFont="1" applyFill="1" applyBorder="1" applyAlignment="1">
      <alignment vertical="top" wrapText="1"/>
    </xf>
    <xf numFmtId="0" fontId="3" fillId="2" borderId="57" xfId="0" applyNumberFormat="1" applyFont="1" applyFill="1" applyBorder="1" applyAlignment="1">
      <alignment vertical="top" wrapText="1"/>
    </xf>
    <xf numFmtId="0" fontId="3" fillId="2" borderId="58" xfId="0" applyNumberFormat="1" applyFont="1" applyFill="1" applyBorder="1" applyAlignment="1">
      <alignment vertical="top" wrapText="1"/>
    </xf>
    <xf numFmtId="0" fontId="3" fillId="2" borderId="59" xfId="0" applyNumberFormat="1" applyFont="1" applyFill="1" applyBorder="1" applyAlignment="1">
      <alignment vertical="top" wrapText="1"/>
    </xf>
    <xf numFmtId="0" fontId="3" fillId="2" borderId="60" xfId="0" applyNumberFormat="1" applyFont="1" applyFill="1" applyBorder="1" applyAlignment="1">
      <alignment vertical="top" wrapText="1"/>
    </xf>
    <xf numFmtId="0" fontId="3" fillId="2" borderId="61" xfId="0" applyNumberFormat="1" applyFont="1" applyFill="1" applyBorder="1" applyAlignment="1">
      <alignment vertical="top" wrapText="1"/>
    </xf>
    <xf numFmtId="49" fontId="1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right"/>
    </xf>
    <xf numFmtId="0" fontId="4" fillId="4" borderId="17" xfId="0" applyNumberFormat="1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wrapText="1"/>
    </xf>
    <xf numFmtId="0" fontId="6" fillId="4" borderId="13" xfId="0" applyNumberFormat="1" applyFont="1" applyFill="1" applyBorder="1" applyAlignment="1">
      <alignment horizont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4" fillId="5" borderId="13" xfId="0" applyNumberFormat="1" applyFont="1" applyFill="1" applyBorder="1" applyAlignment="1">
      <alignment horizontal="center" vertical="center" wrapText="1"/>
    </xf>
    <xf numFmtId="0" fontId="4" fillId="5" borderId="34" xfId="0" applyNumberFormat="1" applyFont="1" applyFill="1" applyBorder="1" applyAlignment="1">
      <alignment horizontal="center" vertical="center" wrapText="1"/>
    </xf>
    <xf numFmtId="0" fontId="3" fillId="5" borderId="13" xfId="0" applyNumberFormat="1" applyFont="1" applyFill="1" applyBorder="1" applyAlignment="1">
      <alignment horizontal="center" wrapText="1"/>
    </xf>
    <xf numFmtId="0" fontId="6" fillId="5" borderId="13" xfId="0" applyNumberFormat="1" applyFont="1" applyFill="1" applyBorder="1" applyAlignment="1">
      <alignment horizontal="center" wrapText="1"/>
    </xf>
    <xf numFmtId="0" fontId="3" fillId="5" borderId="13" xfId="0" applyNumberFormat="1" applyFont="1" applyFill="1" applyBorder="1" applyAlignment="1">
      <alignment horizontal="center" vertical="center" wrapText="1"/>
    </xf>
    <xf numFmtId="0" fontId="4" fillId="4" borderId="13" xfId="0" applyNumberFormat="1" applyFont="1" applyFill="1" applyBorder="1" applyAlignment="1">
      <alignment horizontal="center" vertical="center" wrapText="1"/>
    </xf>
    <xf numFmtId="0" fontId="4" fillId="4" borderId="36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wrapText="1"/>
    </xf>
    <xf numFmtId="164" fontId="6" fillId="4" borderId="13" xfId="0" applyNumberFormat="1" applyFont="1" applyFill="1" applyBorder="1" applyAlignment="1">
      <alignment horizontal="center" wrapText="1"/>
    </xf>
    <xf numFmtId="0" fontId="4" fillId="5" borderId="37" xfId="0" applyNumberFormat="1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center" wrapText="1"/>
    </xf>
    <xf numFmtId="164" fontId="6" fillId="5" borderId="13" xfId="0" applyNumberFormat="1" applyFont="1" applyFill="1" applyBorder="1" applyAlignment="1">
      <alignment horizontal="center" wrapText="1"/>
    </xf>
    <xf numFmtId="0" fontId="4" fillId="4" borderId="13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0" fontId="4" fillId="5" borderId="13" xfId="0" applyNumberFormat="1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center" vertical="top" wrapText="1"/>
    </xf>
    <xf numFmtId="164" fontId="6" fillId="5" borderId="1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5"/>
  <sheetViews>
    <sheetView tabSelected="1" view="pageBreakPreview" topLeftCell="A41" zoomScale="60" zoomScaleNormal="100" workbookViewId="0">
      <selection activeCell="M68" sqref="A1:M68"/>
    </sheetView>
  </sheetViews>
  <sheetFormatPr defaultColWidth="9.140625" defaultRowHeight="15" x14ac:dyDescent="0.25"/>
  <cols>
    <col min="1" max="1" width="6.7109375" customWidth="1"/>
    <col min="2" max="2" width="18.5703125" customWidth="1"/>
    <col min="3" max="3" width="35.140625" customWidth="1"/>
    <col min="4" max="12" width="9" customWidth="1"/>
  </cols>
  <sheetData>
    <row r="1" spans="1:34" s="1" customFormat="1" ht="31.5" customHeight="1" x14ac:dyDescent="0.25">
      <c r="A1" s="88" t="s">
        <v>0</v>
      </c>
      <c r="B1" s="89"/>
      <c r="C1" s="90"/>
      <c r="D1" s="91"/>
      <c r="E1" s="92"/>
      <c r="F1" s="93"/>
      <c r="G1" s="94"/>
      <c r="H1" s="95"/>
      <c r="I1" s="96"/>
      <c r="J1" s="97"/>
      <c r="K1" s="98"/>
      <c r="L1" s="99"/>
    </row>
    <row r="2" spans="1:34" ht="17.25" customHeight="1" x14ac:dyDescent="0.25">
      <c r="A2" s="115"/>
      <c r="B2" s="116"/>
      <c r="C2" s="117"/>
      <c r="D2" s="112" t="s">
        <v>1</v>
      </c>
      <c r="E2" s="100" t="s">
        <v>2</v>
      </c>
      <c r="F2" s="101"/>
      <c r="G2" s="102"/>
      <c r="H2" s="103"/>
      <c r="I2" s="104"/>
      <c r="J2" s="105"/>
      <c r="K2" s="106"/>
      <c r="L2" s="107"/>
      <c r="M2" s="2"/>
      <c r="N2" s="2"/>
      <c r="O2" s="2"/>
      <c r="P2" s="2"/>
      <c r="Q2" s="2"/>
      <c r="R2" s="2"/>
      <c r="S2" s="2"/>
    </row>
    <row r="3" spans="1:34" ht="33.75" customHeight="1" x14ac:dyDescent="0.25">
      <c r="A3" s="118"/>
      <c r="B3" s="119"/>
      <c r="C3" s="120"/>
      <c r="D3" s="113"/>
      <c r="E3" s="160">
        <v>2024</v>
      </c>
      <c r="F3" s="165">
        <v>2025</v>
      </c>
      <c r="G3" s="4" t="s">
        <v>3</v>
      </c>
      <c r="H3" s="110" t="s">
        <v>4</v>
      </c>
      <c r="I3" s="170" t="s">
        <v>5</v>
      </c>
      <c r="J3" s="165" t="s">
        <v>6</v>
      </c>
      <c r="K3" s="108" t="s">
        <v>7</v>
      </c>
      <c r="L3" s="109"/>
      <c r="M3" s="2"/>
      <c r="N3" s="2"/>
      <c r="O3" s="2"/>
      <c r="P3" s="2"/>
      <c r="Q3" s="2"/>
      <c r="R3" s="2"/>
      <c r="S3" s="2"/>
    </row>
    <row r="4" spans="1:34" ht="16.5" x14ac:dyDescent="0.25">
      <c r="A4" s="121"/>
      <c r="B4" s="122"/>
      <c r="C4" s="123"/>
      <c r="D4" s="114"/>
      <c r="E4" s="161"/>
      <c r="F4" s="166"/>
      <c r="G4" s="4">
        <v>2024</v>
      </c>
      <c r="H4" s="111"/>
      <c r="I4" s="171"/>
      <c r="J4" s="174"/>
      <c r="K4" s="177">
        <v>2024</v>
      </c>
      <c r="L4" s="180">
        <v>2025</v>
      </c>
      <c r="M4" s="2"/>
      <c r="N4" s="2"/>
      <c r="O4" s="2"/>
      <c r="P4" s="2"/>
      <c r="Q4" s="2"/>
      <c r="R4" s="2"/>
      <c r="S4" s="2"/>
    </row>
    <row r="5" spans="1:34" s="3" customFormat="1" ht="17.25" customHeight="1" x14ac:dyDescent="0.25">
      <c r="A5" s="18" t="s">
        <v>8</v>
      </c>
      <c r="B5" s="124"/>
      <c r="C5" s="125"/>
      <c r="D5" s="6">
        <v>14073</v>
      </c>
      <c r="E5" s="162">
        <v>12428</v>
      </c>
      <c r="F5" s="167">
        <v>10997</v>
      </c>
      <c r="G5" s="6">
        <f t="shared" ref="G5:G31" si="0">F5-E5</f>
        <v>-1431</v>
      </c>
      <c r="H5" s="7">
        <f t="shared" ref="H5:H36" si="1">IF(E5=0, 100)+IF(E5+F5=0, -100)+IF(E5&lt;&gt;0, G5*100/E5)</f>
        <v>-11.514322497586097</v>
      </c>
      <c r="I5" s="172">
        <v>59.1</v>
      </c>
      <c r="J5" s="175">
        <v>59.1</v>
      </c>
      <c r="K5" s="8"/>
      <c r="L5" s="8"/>
      <c r="M5" s="9"/>
      <c r="N5" s="9"/>
      <c r="O5" s="9"/>
      <c r="P5" s="9"/>
      <c r="Q5" s="9"/>
      <c r="R5" s="9"/>
      <c r="S5" s="9"/>
    </row>
    <row r="6" spans="1:34" s="3" customFormat="1" ht="17.25" customHeight="1" x14ac:dyDescent="0.25">
      <c r="A6" s="18" t="s">
        <v>9</v>
      </c>
      <c r="B6" s="126"/>
      <c r="C6" s="127"/>
      <c r="D6" s="6">
        <v>1394</v>
      </c>
      <c r="E6" s="162">
        <v>1332</v>
      </c>
      <c r="F6" s="167">
        <v>1413</v>
      </c>
      <c r="G6" s="6">
        <f t="shared" si="0"/>
        <v>81</v>
      </c>
      <c r="H6" s="7">
        <f t="shared" si="1"/>
        <v>6.0810810810810807</v>
      </c>
      <c r="I6" s="172">
        <v>81.599999999999994</v>
      </c>
      <c r="J6" s="175">
        <v>76.7</v>
      </c>
      <c r="K6" s="178">
        <f>E6*100/E5</f>
        <v>10.717734148696492</v>
      </c>
      <c r="L6" s="181">
        <f>F6*100/F5</f>
        <v>12.848958806947349</v>
      </c>
      <c r="M6" s="9"/>
      <c r="N6" s="9"/>
      <c r="O6" s="9"/>
      <c r="P6" s="9"/>
      <c r="Q6" s="9"/>
      <c r="R6" s="9"/>
      <c r="S6" s="9"/>
    </row>
    <row r="7" spans="1:34" ht="17.25" customHeight="1" x14ac:dyDescent="0.25">
      <c r="A7" s="20" t="s">
        <v>10</v>
      </c>
      <c r="B7" s="138"/>
      <c r="C7" s="139"/>
      <c r="D7" s="6">
        <v>2399</v>
      </c>
      <c r="E7" s="162">
        <v>2358</v>
      </c>
      <c r="F7" s="167">
        <v>2037</v>
      </c>
      <c r="G7" s="6">
        <f t="shared" si="0"/>
        <v>-321</v>
      </c>
      <c r="H7" s="7">
        <f t="shared" si="1"/>
        <v>-13.61323155216285</v>
      </c>
      <c r="I7" s="172">
        <v>46.2</v>
      </c>
      <c r="J7" s="175">
        <v>48.7</v>
      </c>
      <c r="K7" s="178">
        <f>E7*100/E5</f>
        <v>18.973286128097843</v>
      </c>
      <c r="L7" s="181">
        <f>F7*100/F5</f>
        <v>18.523233609166137</v>
      </c>
      <c r="M7" s="2"/>
      <c r="N7" s="2"/>
      <c r="O7" s="2"/>
      <c r="P7" s="2"/>
      <c r="Q7" s="2"/>
      <c r="R7" s="2"/>
      <c r="S7" s="2"/>
    </row>
    <row r="8" spans="1:34" s="10" customFormat="1" ht="17.25" customHeight="1" x14ac:dyDescent="0.25">
      <c r="A8" s="18" t="s">
        <v>11</v>
      </c>
      <c r="B8" s="140"/>
      <c r="C8" s="141"/>
      <c r="D8" s="6">
        <v>3254</v>
      </c>
      <c r="E8" s="162">
        <v>2720</v>
      </c>
      <c r="F8" s="167">
        <v>2223</v>
      </c>
      <c r="G8" s="6">
        <f t="shared" si="0"/>
        <v>-497</v>
      </c>
      <c r="H8" s="7">
        <f t="shared" si="1"/>
        <v>-18.272058823529413</v>
      </c>
      <c r="I8" s="172" t="s">
        <v>62</v>
      </c>
      <c r="J8" s="175">
        <v>48</v>
      </c>
      <c r="K8" s="178">
        <f>E8*100/E5</f>
        <v>21.88606372706791</v>
      </c>
      <c r="L8" s="181">
        <f>F8*100/F5</f>
        <v>20.214603982904428</v>
      </c>
      <c r="M8" s="9"/>
      <c r="N8" s="9"/>
      <c r="O8" s="9"/>
      <c r="P8" s="9"/>
      <c r="Q8" s="9"/>
      <c r="R8" s="9"/>
      <c r="S8" s="9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10" customFormat="1" ht="17.25" customHeight="1" x14ac:dyDescent="0.25">
      <c r="A9" s="18" t="s">
        <v>12</v>
      </c>
      <c r="B9" s="142"/>
      <c r="C9" s="143"/>
      <c r="D9" s="6">
        <v>7026</v>
      </c>
      <c r="E9" s="162">
        <v>6018</v>
      </c>
      <c r="F9" s="167">
        <v>5324</v>
      </c>
      <c r="G9" s="6">
        <f t="shared" si="0"/>
        <v>-694</v>
      </c>
      <c r="H9" s="7">
        <f t="shared" si="1"/>
        <v>-11.532070455300765</v>
      </c>
      <c r="I9" s="172">
        <v>64.900000000000006</v>
      </c>
      <c r="J9" s="175">
        <v>63.7</v>
      </c>
      <c r="K9" s="178">
        <f>E9*100/E5</f>
        <v>48.422915996137753</v>
      </c>
      <c r="L9" s="181">
        <f>F9*100/F5</f>
        <v>48.413203600982087</v>
      </c>
      <c r="M9" s="9"/>
      <c r="N9" s="9"/>
      <c r="O9" s="9"/>
      <c r="P9" s="9"/>
      <c r="Q9" s="9"/>
      <c r="R9" s="9"/>
      <c r="S9" s="9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10" customFormat="1" ht="17.25" customHeight="1" x14ac:dyDescent="0.25">
      <c r="A10" s="18" t="s">
        <v>13</v>
      </c>
      <c r="B10" s="144"/>
      <c r="C10" s="145"/>
      <c r="D10" s="6">
        <v>681</v>
      </c>
      <c r="E10" s="162">
        <v>658</v>
      </c>
      <c r="F10" s="167">
        <v>661</v>
      </c>
      <c r="G10" s="6">
        <f t="shared" si="0"/>
        <v>3</v>
      </c>
      <c r="H10" s="7">
        <f t="shared" si="1"/>
        <v>0.45592705167173253</v>
      </c>
      <c r="I10" s="172">
        <v>67.599999999999994</v>
      </c>
      <c r="J10" s="175">
        <v>74.3</v>
      </c>
      <c r="K10" s="178">
        <f>E10*100/E5</f>
        <v>5.2944962986803992</v>
      </c>
      <c r="L10" s="181">
        <f>F10*100/F5</f>
        <v>6.0107301991452218</v>
      </c>
      <c r="M10" s="9"/>
      <c r="N10" s="9"/>
      <c r="O10" s="9"/>
      <c r="P10" s="9"/>
      <c r="Q10" s="9"/>
      <c r="R10" s="9"/>
      <c r="S10" s="9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10" customFormat="1" ht="17.25" customHeight="1" x14ac:dyDescent="0.25">
      <c r="A11" s="18" t="s">
        <v>14</v>
      </c>
      <c r="B11" s="146"/>
      <c r="C11" s="147"/>
      <c r="D11" s="6">
        <v>36</v>
      </c>
      <c r="E11" s="162">
        <v>37</v>
      </c>
      <c r="F11" s="167">
        <v>33</v>
      </c>
      <c r="G11" s="6">
        <f t="shared" si="0"/>
        <v>-4</v>
      </c>
      <c r="H11" s="7">
        <f t="shared" si="1"/>
        <v>-10.810810810810811</v>
      </c>
      <c r="I11" s="172">
        <v>95.5</v>
      </c>
      <c r="J11" s="175">
        <v>100</v>
      </c>
      <c r="K11" s="178">
        <f>E11*100/E5</f>
        <v>0.29771483746379146</v>
      </c>
      <c r="L11" s="181">
        <f>F11*100/F5</f>
        <v>0.30008184050195508</v>
      </c>
      <c r="M11" s="9"/>
      <c r="N11" s="9"/>
      <c r="O11" s="9"/>
      <c r="P11" s="9"/>
      <c r="Q11" s="9"/>
      <c r="R11" s="9"/>
      <c r="S11" s="9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7.25" customHeight="1" x14ac:dyDescent="0.25">
      <c r="A12" s="18" t="s">
        <v>15</v>
      </c>
      <c r="B12" s="148"/>
      <c r="C12" s="149"/>
      <c r="D12" s="6">
        <v>202</v>
      </c>
      <c r="E12" s="162">
        <v>198</v>
      </c>
      <c r="F12" s="167">
        <v>204</v>
      </c>
      <c r="G12" s="6">
        <f t="shared" si="0"/>
        <v>6</v>
      </c>
      <c r="H12" s="7">
        <f t="shared" si="1"/>
        <v>3.0303030303030303</v>
      </c>
      <c r="I12" s="173">
        <v>99.5</v>
      </c>
      <c r="J12" s="176">
        <v>99.1</v>
      </c>
      <c r="K12" s="178">
        <f>E12*100/E5</f>
        <v>1.5931766977792083</v>
      </c>
      <c r="L12" s="181">
        <f>F12*100/F5</f>
        <v>1.8550513776484496</v>
      </c>
      <c r="M12" s="9"/>
      <c r="N12" s="9"/>
      <c r="O12" s="9"/>
      <c r="P12" s="9"/>
      <c r="Q12" s="9"/>
      <c r="R12" s="9"/>
      <c r="S12" s="9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7.25" customHeight="1" x14ac:dyDescent="0.25">
      <c r="A13" s="18" t="s">
        <v>16</v>
      </c>
      <c r="B13" s="150"/>
      <c r="C13" s="151"/>
      <c r="D13" s="6">
        <v>4</v>
      </c>
      <c r="E13" s="162">
        <v>14</v>
      </c>
      <c r="F13" s="167">
        <v>27</v>
      </c>
      <c r="G13" s="6">
        <f t="shared" si="0"/>
        <v>13</v>
      </c>
      <c r="H13" s="7">
        <f t="shared" si="1"/>
        <v>92.857142857142861</v>
      </c>
      <c r="I13" s="172">
        <v>0</v>
      </c>
      <c r="J13" s="175">
        <v>100</v>
      </c>
      <c r="K13" s="178">
        <f>E13*100/E5</f>
        <v>0.1126488574187319</v>
      </c>
      <c r="L13" s="181">
        <f>F13*100/F5</f>
        <v>0.24552150586523597</v>
      </c>
      <c r="M13" s="9"/>
      <c r="N13" s="9"/>
      <c r="O13" s="9"/>
      <c r="P13" s="9"/>
      <c r="Q13" s="9"/>
      <c r="R13" s="9"/>
      <c r="S13" s="9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7.25" customHeight="1" x14ac:dyDescent="0.25">
      <c r="A14" s="18" t="s">
        <v>17</v>
      </c>
      <c r="B14" s="152"/>
      <c r="C14" s="153"/>
      <c r="D14" s="6">
        <v>9</v>
      </c>
      <c r="E14" s="162">
        <v>11</v>
      </c>
      <c r="F14" s="167">
        <v>20</v>
      </c>
      <c r="G14" s="6">
        <f t="shared" si="0"/>
        <v>9</v>
      </c>
      <c r="H14" s="7">
        <f t="shared" si="1"/>
        <v>81.818181818181813</v>
      </c>
      <c r="I14" s="172">
        <v>100</v>
      </c>
      <c r="J14" s="175">
        <v>100</v>
      </c>
      <c r="K14" s="178">
        <f>E14*100/E5</f>
        <v>8.8509816543289349E-2</v>
      </c>
      <c r="L14" s="181">
        <f>F14*100/F5</f>
        <v>0.18186778212239701</v>
      </c>
      <c r="M14" s="9"/>
      <c r="N14" s="9"/>
      <c r="O14" s="9"/>
      <c r="P14" s="9"/>
      <c r="Q14" s="9"/>
      <c r="R14" s="9"/>
      <c r="S14" s="9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10" customFormat="1" ht="17.25" customHeight="1" x14ac:dyDescent="0.25">
      <c r="A15" s="18" t="s">
        <v>18</v>
      </c>
      <c r="B15" s="154"/>
      <c r="C15" s="155"/>
      <c r="D15" s="6">
        <v>1997</v>
      </c>
      <c r="E15" s="162">
        <v>1534</v>
      </c>
      <c r="F15" s="167">
        <v>1063</v>
      </c>
      <c r="G15" s="6">
        <f t="shared" si="0"/>
        <v>-471</v>
      </c>
      <c r="H15" s="7">
        <f t="shared" si="1"/>
        <v>-30.704041720990872</v>
      </c>
      <c r="I15" s="172">
        <v>92.5</v>
      </c>
      <c r="J15" s="175">
        <v>91.5</v>
      </c>
      <c r="K15" s="178">
        <f>E15*100/E5</f>
        <v>12.343096234309623</v>
      </c>
      <c r="L15" s="181">
        <f>F15*100/F5</f>
        <v>9.666272619805401</v>
      </c>
      <c r="M15" s="9"/>
      <c r="N15" s="9"/>
      <c r="O15" s="9"/>
      <c r="P15" s="9"/>
      <c r="Q15" s="9"/>
      <c r="R15" s="9"/>
      <c r="S15" s="9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10" customFormat="1" ht="17.25" customHeight="1" x14ac:dyDescent="0.25">
      <c r="A16" s="18" t="s">
        <v>19</v>
      </c>
      <c r="B16" s="156"/>
      <c r="C16" s="157"/>
      <c r="D16" s="6">
        <v>3649</v>
      </c>
      <c r="E16" s="162">
        <v>2667</v>
      </c>
      <c r="F16" s="167">
        <v>2780</v>
      </c>
      <c r="G16" s="6">
        <f t="shared" si="0"/>
        <v>113</v>
      </c>
      <c r="H16" s="7">
        <f t="shared" si="1"/>
        <v>4.2369703787026625</v>
      </c>
      <c r="I16" s="172">
        <v>76.2</v>
      </c>
      <c r="J16" s="175">
        <v>78.5</v>
      </c>
      <c r="K16" s="178">
        <f>E16*100/E5</f>
        <v>21.459607338268427</v>
      </c>
      <c r="L16" s="181">
        <f>F16*100/F5</f>
        <v>25.279621715013185</v>
      </c>
      <c r="M16" s="9"/>
      <c r="N16" s="9"/>
      <c r="O16" s="9"/>
      <c r="P16" s="9"/>
      <c r="Q16" s="9"/>
      <c r="R16" s="9"/>
      <c r="S16" s="9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10" customFormat="1" ht="17.25" customHeight="1" x14ac:dyDescent="0.25">
      <c r="A17" s="5" t="s">
        <v>20</v>
      </c>
      <c r="B17" s="20" t="s">
        <v>21</v>
      </c>
      <c r="C17" s="69"/>
      <c r="D17" s="6">
        <v>1652</v>
      </c>
      <c r="E17" s="162">
        <v>1146</v>
      </c>
      <c r="F17" s="167">
        <v>877</v>
      </c>
      <c r="G17" s="6">
        <f t="shared" si="0"/>
        <v>-269</v>
      </c>
      <c r="H17" s="7">
        <f t="shared" si="1"/>
        <v>-23.472949389179757</v>
      </c>
      <c r="I17" s="172">
        <v>73.5</v>
      </c>
      <c r="J17" s="175">
        <v>73.5</v>
      </c>
      <c r="K17" s="178">
        <f>E17*100/E5</f>
        <v>9.2211136144190533</v>
      </c>
      <c r="L17" s="181">
        <f>F17*100/F5</f>
        <v>7.9749022460671091</v>
      </c>
      <c r="M17" s="9"/>
      <c r="N17" s="9"/>
      <c r="O17" s="9"/>
      <c r="P17" s="9"/>
      <c r="Q17" s="9"/>
      <c r="R17" s="9"/>
      <c r="S17" s="9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10" customFormat="1" ht="17.25" customHeight="1" x14ac:dyDescent="0.25">
      <c r="A18" s="18" t="s">
        <v>22</v>
      </c>
      <c r="B18" s="130"/>
      <c r="C18" s="131"/>
      <c r="D18" s="6">
        <v>1103</v>
      </c>
      <c r="E18" s="162">
        <v>752</v>
      </c>
      <c r="F18" s="167">
        <v>334</v>
      </c>
      <c r="G18" s="6">
        <f t="shared" si="0"/>
        <v>-418</v>
      </c>
      <c r="H18" s="7">
        <f t="shared" si="1"/>
        <v>-55.585106382978722</v>
      </c>
      <c r="I18" s="172">
        <v>91.9</v>
      </c>
      <c r="J18" s="175">
        <v>87.6</v>
      </c>
      <c r="K18" s="178">
        <f>E18*100/E5</f>
        <v>6.0508529127775992</v>
      </c>
      <c r="L18" s="181">
        <f>F18*100/F5</f>
        <v>3.0371919614440301</v>
      </c>
      <c r="M18" s="9"/>
      <c r="N18" s="9"/>
      <c r="O18" s="9"/>
      <c r="P18" s="9"/>
      <c r="Q18" s="9"/>
      <c r="R18" s="9"/>
      <c r="S18" s="9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7.25" customHeight="1" x14ac:dyDescent="0.25">
      <c r="A19" s="132" t="s">
        <v>23</v>
      </c>
      <c r="B19" s="133"/>
      <c r="C19" s="12" t="s">
        <v>24</v>
      </c>
      <c r="D19" s="13">
        <v>1699</v>
      </c>
      <c r="E19" s="163">
        <v>1675</v>
      </c>
      <c r="F19" s="168">
        <v>1767</v>
      </c>
      <c r="G19" s="13">
        <f t="shared" si="0"/>
        <v>92</v>
      </c>
      <c r="H19" s="11">
        <f t="shared" si="1"/>
        <v>5.4925373134328357</v>
      </c>
      <c r="I19" s="173">
        <v>81.900000000000006</v>
      </c>
      <c r="J19" s="176">
        <v>79.5</v>
      </c>
      <c r="K19" s="179">
        <f>E19*100/E5</f>
        <v>13.477631155455423</v>
      </c>
      <c r="L19" s="182">
        <f>F19*100/F5</f>
        <v>16.068018550513777</v>
      </c>
      <c r="M19" s="9"/>
      <c r="N19" s="9"/>
      <c r="O19" s="9"/>
      <c r="P19" s="9"/>
      <c r="Q19" s="9"/>
      <c r="R19" s="9"/>
      <c r="S19" s="9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0" customFormat="1" ht="17.25" customHeight="1" x14ac:dyDescent="0.25">
      <c r="A20" s="134"/>
      <c r="B20" s="135"/>
      <c r="C20" s="12" t="s">
        <v>25</v>
      </c>
      <c r="D20" s="13">
        <v>204</v>
      </c>
      <c r="E20" s="163">
        <v>191</v>
      </c>
      <c r="F20" s="168">
        <v>176</v>
      </c>
      <c r="G20" s="13">
        <f t="shared" si="0"/>
        <v>-15</v>
      </c>
      <c r="H20" s="11">
        <f t="shared" si="1"/>
        <v>-7.8534031413612562</v>
      </c>
      <c r="I20" s="173">
        <v>32.9</v>
      </c>
      <c r="J20" s="176">
        <v>41.9</v>
      </c>
      <c r="K20" s="179">
        <f>E20*100/E5</f>
        <v>1.5368522690698423</v>
      </c>
      <c r="L20" s="182">
        <f>F20*100/F5</f>
        <v>1.6004364826770938</v>
      </c>
      <c r="M20" s="9"/>
      <c r="N20" s="9"/>
      <c r="O20" s="9"/>
      <c r="P20" s="9"/>
      <c r="Q20" s="9"/>
      <c r="R20" s="9"/>
      <c r="S20" s="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10" customFormat="1" ht="17.25" customHeight="1" x14ac:dyDescent="0.25">
      <c r="A21" s="18" t="s">
        <v>26</v>
      </c>
      <c r="B21" s="136"/>
      <c r="C21" s="137"/>
      <c r="D21" s="6">
        <v>26</v>
      </c>
      <c r="E21" s="162">
        <v>21</v>
      </c>
      <c r="F21" s="167">
        <v>23</v>
      </c>
      <c r="G21" s="6">
        <f t="shared" si="0"/>
        <v>2</v>
      </c>
      <c r="H21" s="7">
        <f t="shared" si="1"/>
        <v>9.5238095238095237</v>
      </c>
      <c r="I21" s="172">
        <v>80</v>
      </c>
      <c r="J21" s="175">
        <v>41.7</v>
      </c>
      <c r="K21" s="178">
        <f>E21*100/E5</f>
        <v>0.16897328612809784</v>
      </c>
      <c r="L21" s="181">
        <f>F21*100/F5</f>
        <v>0.20914794944075657</v>
      </c>
      <c r="M21" s="9"/>
      <c r="N21" s="9"/>
      <c r="O21" s="9"/>
      <c r="P21" s="9"/>
      <c r="Q21" s="9"/>
      <c r="R21" s="9"/>
      <c r="S21" s="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10" customFormat="1" ht="17.25" customHeight="1" x14ac:dyDescent="0.25">
      <c r="A22" s="18" t="s">
        <v>27</v>
      </c>
      <c r="B22" s="128"/>
      <c r="C22" s="129"/>
      <c r="D22" s="6">
        <v>93</v>
      </c>
      <c r="E22" s="162">
        <v>28</v>
      </c>
      <c r="F22" s="167">
        <v>19</v>
      </c>
      <c r="G22" s="6">
        <f t="shared" si="0"/>
        <v>-9</v>
      </c>
      <c r="H22" s="7">
        <f t="shared" si="1"/>
        <v>-32.142857142857146</v>
      </c>
      <c r="I22" s="172">
        <v>35</v>
      </c>
      <c r="J22" s="175">
        <v>44.4</v>
      </c>
      <c r="K22" s="178">
        <f>E22*100/E5</f>
        <v>0.2252977148374638</v>
      </c>
      <c r="L22" s="181">
        <f>F22*100/F5</f>
        <v>0.17277439301627717</v>
      </c>
      <c r="M22" s="9"/>
      <c r="N22" s="9"/>
      <c r="O22" s="9"/>
      <c r="P22" s="9"/>
      <c r="Q22" s="9"/>
      <c r="R22" s="9"/>
      <c r="S22" s="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10" customFormat="1" ht="17.25" customHeight="1" x14ac:dyDescent="0.25">
      <c r="A23" s="18" t="s">
        <v>28</v>
      </c>
      <c r="B23" s="86"/>
      <c r="C23" s="87"/>
      <c r="D23" s="6">
        <v>13392</v>
      </c>
      <c r="E23" s="162">
        <v>11770</v>
      </c>
      <c r="F23" s="167">
        <v>10337</v>
      </c>
      <c r="G23" s="6">
        <f t="shared" si="0"/>
        <v>-1433</v>
      </c>
      <c r="H23" s="7">
        <f t="shared" si="1"/>
        <v>-12.175021240441801</v>
      </c>
      <c r="I23" s="172">
        <v>58.7</v>
      </c>
      <c r="J23" s="175">
        <v>58.4</v>
      </c>
      <c r="K23" s="178">
        <f>E23*100/E5</f>
        <v>94.7055037013196</v>
      </c>
      <c r="L23" s="181">
        <f>F23*100/F5</f>
        <v>93.998363189960898</v>
      </c>
      <c r="M23" s="9"/>
      <c r="N23" s="9"/>
      <c r="O23" s="9"/>
      <c r="P23" s="9"/>
      <c r="Q23" s="9"/>
      <c r="R23" s="9"/>
      <c r="S23" s="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0" customFormat="1" ht="17.25" customHeight="1" x14ac:dyDescent="0.25">
      <c r="A24" s="18" t="s">
        <v>29</v>
      </c>
      <c r="B24" s="78"/>
      <c r="C24" s="79"/>
      <c r="D24" s="6">
        <v>24</v>
      </c>
      <c r="E24" s="162">
        <v>28</v>
      </c>
      <c r="F24" s="167">
        <v>25</v>
      </c>
      <c r="G24" s="6">
        <f t="shared" si="0"/>
        <v>-3</v>
      </c>
      <c r="H24" s="7">
        <f t="shared" si="1"/>
        <v>-10.714285714285714</v>
      </c>
      <c r="I24" s="172">
        <v>100</v>
      </c>
      <c r="J24" s="175">
        <v>86.4</v>
      </c>
      <c r="K24" s="178">
        <f>E24*100/E5</f>
        <v>0.2252977148374638</v>
      </c>
      <c r="L24" s="181">
        <f>F24*100/F5</f>
        <v>0.22733472765299628</v>
      </c>
      <c r="M24" s="9"/>
      <c r="N24" s="9"/>
      <c r="O24" s="9"/>
      <c r="P24" s="9"/>
      <c r="Q24" s="9"/>
      <c r="R24" s="9"/>
      <c r="S24" s="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10" customFormat="1" ht="17.25" customHeight="1" x14ac:dyDescent="0.25">
      <c r="A25" s="18" t="s">
        <v>30</v>
      </c>
      <c r="B25" s="80"/>
      <c r="C25" s="81"/>
      <c r="D25" s="6">
        <v>103</v>
      </c>
      <c r="E25" s="162">
        <v>64</v>
      </c>
      <c r="F25" s="167">
        <v>64</v>
      </c>
      <c r="G25" s="6">
        <f t="shared" si="0"/>
        <v>0</v>
      </c>
      <c r="H25" s="7">
        <f t="shared" si="1"/>
        <v>0</v>
      </c>
      <c r="I25" s="172">
        <v>100</v>
      </c>
      <c r="J25" s="175">
        <v>97.9</v>
      </c>
      <c r="K25" s="178">
        <f>E25*100/E5</f>
        <v>0.51496620534277437</v>
      </c>
      <c r="L25" s="181">
        <f>F25*100/F5</f>
        <v>0.58197690279167047</v>
      </c>
      <c r="M25" s="9"/>
      <c r="N25" s="9"/>
      <c r="O25" s="9"/>
      <c r="P25" s="9"/>
      <c r="Q25" s="9"/>
      <c r="R25" s="9"/>
      <c r="S25" s="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10" customFormat="1" ht="17.25" customHeight="1" x14ac:dyDescent="0.25">
      <c r="A26" s="18" t="s">
        <v>20</v>
      </c>
      <c r="B26" s="82"/>
      <c r="C26" s="83"/>
      <c r="D26" s="6">
        <v>17</v>
      </c>
      <c r="E26" s="162">
        <v>12</v>
      </c>
      <c r="F26" s="167">
        <v>9</v>
      </c>
      <c r="G26" s="6">
        <f t="shared" si="0"/>
        <v>-3</v>
      </c>
      <c r="H26" s="7">
        <f t="shared" si="1"/>
        <v>-25</v>
      </c>
      <c r="I26" s="172">
        <v>100</v>
      </c>
      <c r="J26" s="175">
        <v>100</v>
      </c>
      <c r="K26" s="178">
        <f>E26*100/E5</f>
        <v>9.6556163501770195E-2</v>
      </c>
      <c r="L26" s="181">
        <f>F26*100/F5</f>
        <v>8.1840501955078651E-2</v>
      </c>
      <c r="M26" s="9"/>
      <c r="N26" s="9"/>
      <c r="O26" s="9"/>
      <c r="P26" s="9"/>
      <c r="Q26" s="9"/>
      <c r="R26" s="9"/>
      <c r="S26" s="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10" customFormat="1" ht="17.25" customHeight="1" x14ac:dyDescent="0.25">
      <c r="A27" s="18" t="s">
        <v>31</v>
      </c>
      <c r="B27" s="84"/>
      <c r="C27" s="85"/>
      <c r="D27" s="6">
        <v>11</v>
      </c>
      <c r="E27" s="162">
        <v>13</v>
      </c>
      <c r="F27" s="167">
        <v>6</v>
      </c>
      <c r="G27" s="6">
        <f t="shared" si="0"/>
        <v>-7</v>
      </c>
      <c r="H27" s="7">
        <f t="shared" si="1"/>
        <v>-53.846153846153847</v>
      </c>
      <c r="I27" s="172">
        <v>100</v>
      </c>
      <c r="J27" s="175">
        <v>100</v>
      </c>
      <c r="K27" s="178">
        <f>E27*100/E5</f>
        <v>0.10460251046025104</v>
      </c>
      <c r="L27" s="181">
        <f>F27*100/F5</f>
        <v>5.4560334636719103E-2</v>
      </c>
      <c r="M27" s="9"/>
      <c r="N27" s="9"/>
      <c r="O27" s="9"/>
      <c r="P27" s="9"/>
      <c r="Q27" s="9"/>
      <c r="R27" s="9"/>
      <c r="S27" s="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10" customFormat="1" ht="17.25" customHeight="1" x14ac:dyDescent="0.25">
      <c r="A28" s="18" t="s">
        <v>32</v>
      </c>
      <c r="B28" s="70"/>
      <c r="C28" s="71"/>
      <c r="D28" s="6">
        <v>34</v>
      </c>
      <c r="E28" s="162">
        <v>27</v>
      </c>
      <c r="F28" s="167">
        <v>20</v>
      </c>
      <c r="G28" s="6">
        <f t="shared" si="0"/>
        <v>-7</v>
      </c>
      <c r="H28" s="7">
        <f t="shared" si="1"/>
        <v>-25.925925925925927</v>
      </c>
      <c r="I28" s="172">
        <v>100</v>
      </c>
      <c r="J28" s="175">
        <v>94.1</v>
      </c>
      <c r="K28" s="178">
        <f>E28*100/E5</f>
        <v>0.21725136787898294</v>
      </c>
      <c r="L28" s="181">
        <f>F28*100/F5</f>
        <v>0.18186778212239701</v>
      </c>
      <c r="M28" s="9"/>
      <c r="N28" s="9"/>
      <c r="O28" s="9"/>
      <c r="P28" s="9"/>
      <c r="Q28" s="9"/>
      <c r="R28" s="9"/>
      <c r="S28" s="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10" customFormat="1" ht="17.25" customHeight="1" x14ac:dyDescent="0.25">
      <c r="A29" s="18" t="s">
        <v>33</v>
      </c>
      <c r="B29" s="72"/>
      <c r="C29" s="73"/>
      <c r="D29" s="6">
        <v>3505</v>
      </c>
      <c r="E29" s="162">
        <v>2908</v>
      </c>
      <c r="F29" s="167">
        <v>2802</v>
      </c>
      <c r="G29" s="6">
        <f t="shared" si="0"/>
        <v>-106</v>
      </c>
      <c r="H29" s="7">
        <f t="shared" si="1"/>
        <v>-3.6451169188445669</v>
      </c>
      <c r="I29" s="172">
        <v>59.9</v>
      </c>
      <c r="J29" s="175">
        <v>65.900000000000006</v>
      </c>
      <c r="K29" s="178">
        <f>E29*100/E5</f>
        <v>23.39877695526231</v>
      </c>
      <c r="L29" s="181">
        <f>F29*100/F5</f>
        <v>25.479676275347821</v>
      </c>
      <c r="M29" s="9"/>
      <c r="N29" s="9"/>
      <c r="O29" s="9"/>
      <c r="P29" s="9"/>
      <c r="Q29" s="9"/>
      <c r="R29" s="9"/>
      <c r="S29" s="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7.25" customHeight="1" x14ac:dyDescent="0.25">
      <c r="A30" s="20" t="s">
        <v>34</v>
      </c>
      <c r="B30" s="74"/>
      <c r="C30" s="75"/>
      <c r="D30" s="6">
        <v>642</v>
      </c>
      <c r="E30" s="162">
        <v>366</v>
      </c>
      <c r="F30" s="167">
        <v>274</v>
      </c>
      <c r="G30" s="6">
        <f t="shared" si="0"/>
        <v>-92</v>
      </c>
      <c r="H30" s="7">
        <f t="shared" si="1"/>
        <v>-25.136612021857925</v>
      </c>
      <c r="I30" s="172">
        <v>98.3</v>
      </c>
      <c r="J30" s="175">
        <v>97.5</v>
      </c>
      <c r="K30" s="178">
        <f>E30*100/E5</f>
        <v>2.9449629868039908</v>
      </c>
      <c r="L30" s="181">
        <f>F30*100/F5</f>
        <v>2.4915886150768389</v>
      </c>
      <c r="M30" s="9"/>
      <c r="N30" s="9"/>
      <c r="O30" s="9"/>
      <c r="P30" s="9"/>
      <c r="Q30" s="9"/>
      <c r="R30" s="9"/>
      <c r="S30" s="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10" customFormat="1" ht="17.25" customHeight="1" x14ac:dyDescent="0.25">
      <c r="A31" s="18" t="s">
        <v>35</v>
      </c>
      <c r="B31" s="76"/>
      <c r="C31" s="77"/>
      <c r="D31" s="6">
        <v>3142</v>
      </c>
      <c r="E31" s="162">
        <v>2924</v>
      </c>
      <c r="F31" s="167">
        <v>2417</v>
      </c>
      <c r="G31" s="6">
        <f t="shared" si="0"/>
        <v>-507</v>
      </c>
      <c r="H31" s="7">
        <f t="shared" si="1"/>
        <v>-17.339261285909714</v>
      </c>
      <c r="I31" s="172">
        <v>24.1</v>
      </c>
      <c r="J31" s="175">
        <v>25.2</v>
      </c>
      <c r="K31" s="178">
        <f>E31*100/E5</f>
        <v>23.527518506598003</v>
      </c>
      <c r="L31" s="181">
        <f>F31*100/F5</f>
        <v>21.978721469491681</v>
      </c>
      <c r="M31" s="9"/>
      <c r="N31" s="9"/>
      <c r="O31" s="9"/>
      <c r="P31" s="9"/>
      <c r="Q31" s="9"/>
      <c r="R31" s="9"/>
      <c r="S31" s="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10" customFormat="1" ht="17.25" customHeight="1" x14ac:dyDescent="0.25">
      <c r="A32" s="18" t="s">
        <v>36</v>
      </c>
      <c r="B32" s="59"/>
      <c r="C32" s="60"/>
      <c r="D32" s="6">
        <v>193</v>
      </c>
      <c r="E32" s="162">
        <v>101</v>
      </c>
      <c r="F32" s="167">
        <v>98</v>
      </c>
      <c r="G32" s="6">
        <v>-13</v>
      </c>
      <c r="H32" s="7">
        <f t="shared" si="1"/>
        <v>-12.871287128712872</v>
      </c>
      <c r="I32" s="172">
        <v>97.3</v>
      </c>
      <c r="J32" s="175">
        <v>95.2</v>
      </c>
      <c r="K32" s="178">
        <f>E32*100/E5</f>
        <v>0.81268104280656583</v>
      </c>
      <c r="L32" s="181">
        <f>F32*100/F5</f>
        <v>0.89115213239974533</v>
      </c>
      <c r="M32" s="9"/>
      <c r="N32" s="9"/>
      <c r="O32" s="9"/>
      <c r="P32" s="9"/>
      <c r="Q32" s="9"/>
      <c r="R32" s="9"/>
      <c r="S32" s="9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10" customFormat="1" ht="17.25" customHeight="1" x14ac:dyDescent="0.25">
      <c r="A33" s="18" t="s">
        <v>37</v>
      </c>
      <c r="B33" s="61"/>
      <c r="C33" s="62"/>
      <c r="D33" s="6">
        <v>9</v>
      </c>
      <c r="E33" s="162">
        <v>5</v>
      </c>
      <c r="F33" s="167">
        <v>4</v>
      </c>
      <c r="G33" s="6">
        <f t="shared" ref="G33:G54" si="2">F33-E33</f>
        <v>-1</v>
      </c>
      <c r="H33" s="7">
        <f t="shared" si="1"/>
        <v>-20</v>
      </c>
      <c r="I33" s="172">
        <v>100</v>
      </c>
      <c r="J33" s="175">
        <v>100</v>
      </c>
      <c r="K33" s="178">
        <f>E33*100/E5</f>
        <v>4.0231734792404251E-2</v>
      </c>
      <c r="L33" s="181">
        <f>F33*100/F5</f>
        <v>3.6373556424479404E-2</v>
      </c>
      <c r="M33" s="158" t="s">
        <v>63</v>
      </c>
      <c r="N33" s="9"/>
      <c r="O33" s="9"/>
      <c r="P33" s="9"/>
      <c r="Q33" s="9"/>
      <c r="R33" s="9"/>
      <c r="S33" s="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0" customFormat="1" ht="17.25" customHeight="1" x14ac:dyDescent="0.25">
      <c r="A34" s="18" t="s">
        <v>38</v>
      </c>
      <c r="B34" s="63"/>
      <c r="C34" s="64"/>
      <c r="D34" s="6">
        <v>55</v>
      </c>
      <c r="E34" s="162">
        <v>37</v>
      </c>
      <c r="F34" s="167">
        <v>26</v>
      </c>
      <c r="G34" s="6">
        <f t="shared" si="2"/>
        <v>-11</v>
      </c>
      <c r="H34" s="7">
        <f t="shared" si="1"/>
        <v>-29.72972972972973</v>
      </c>
      <c r="I34" s="172">
        <v>20</v>
      </c>
      <c r="J34" s="175">
        <v>33.299999999999997</v>
      </c>
      <c r="K34" s="178">
        <f>E34*100/E5</f>
        <v>0.29771483746379146</v>
      </c>
      <c r="L34" s="181">
        <f>F34*100/F5</f>
        <v>0.23642811675911612</v>
      </c>
      <c r="M34" s="9"/>
      <c r="N34" s="9"/>
      <c r="O34" s="9"/>
      <c r="P34" s="9"/>
      <c r="Q34" s="9"/>
      <c r="R34" s="9"/>
      <c r="S34" s="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s="10" customFormat="1" ht="17.25" customHeight="1" x14ac:dyDescent="0.25">
      <c r="A35" s="18" t="s">
        <v>39</v>
      </c>
      <c r="B35" s="65"/>
      <c r="C35" s="66"/>
      <c r="D35" s="6">
        <v>4</v>
      </c>
      <c r="E35" s="162">
        <v>3</v>
      </c>
      <c r="F35" s="167">
        <v>6</v>
      </c>
      <c r="G35" s="6">
        <f t="shared" si="2"/>
        <v>3</v>
      </c>
      <c r="H35" s="7">
        <f t="shared" si="1"/>
        <v>100</v>
      </c>
      <c r="I35" s="172">
        <v>100</v>
      </c>
      <c r="J35" s="175">
        <v>100</v>
      </c>
      <c r="K35" s="178">
        <f>E35*100/E5</f>
        <v>2.4139040875442549E-2</v>
      </c>
      <c r="L35" s="181">
        <f>F35*100/F5</f>
        <v>5.4560334636719103E-2</v>
      </c>
      <c r="M35" s="9"/>
      <c r="N35" s="9"/>
      <c r="O35" s="9"/>
      <c r="P35" s="9"/>
      <c r="Q35" s="9"/>
      <c r="R35" s="9"/>
      <c r="S35" s="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10" customFormat="1" ht="17.25" customHeight="1" x14ac:dyDescent="0.25">
      <c r="A36" s="18" t="s">
        <v>40</v>
      </c>
      <c r="B36" s="67"/>
      <c r="C36" s="68"/>
      <c r="D36" s="6">
        <v>67</v>
      </c>
      <c r="E36" s="162">
        <v>73</v>
      </c>
      <c r="F36" s="167">
        <v>52</v>
      </c>
      <c r="G36" s="6">
        <f t="shared" si="2"/>
        <v>-21</v>
      </c>
      <c r="H36" s="7">
        <f t="shared" si="1"/>
        <v>-28.767123287671232</v>
      </c>
      <c r="I36" s="172">
        <v>18.2</v>
      </c>
      <c r="J36" s="175">
        <v>3.6</v>
      </c>
      <c r="K36" s="178">
        <f>E36*100/E5</f>
        <v>0.58738332796910198</v>
      </c>
      <c r="L36" s="181">
        <f>F36*100/F5</f>
        <v>0.47285623351823225</v>
      </c>
      <c r="M36" s="9"/>
      <c r="N36" s="9"/>
      <c r="O36" s="9"/>
      <c r="P36" s="9"/>
      <c r="Q36" s="9"/>
      <c r="R36" s="9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s="10" customFormat="1" ht="17.25" customHeight="1" x14ac:dyDescent="0.25">
      <c r="A37" s="18" t="s">
        <v>41</v>
      </c>
      <c r="B37" s="42"/>
      <c r="C37" s="43"/>
      <c r="D37" s="6">
        <v>16</v>
      </c>
      <c r="E37" s="162">
        <v>12</v>
      </c>
      <c r="F37" s="167">
        <v>19</v>
      </c>
      <c r="G37" s="6">
        <f t="shared" si="2"/>
        <v>7</v>
      </c>
      <c r="H37" s="7">
        <f t="shared" ref="H37:H54" si="3">IF(E37=0, 100)+IF(E37+F37=0, -100)+IF(E37&lt;&gt;0, G37*100/E37)</f>
        <v>58.333333333333336</v>
      </c>
      <c r="I37" s="172">
        <v>100</v>
      </c>
      <c r="J37" s="175">
        <v>75</v>
      </c>
      <c r="K37" s="178">
        <f>E37*100/E5</f>
        <v>9.6556163501770195E-2</v>
      </c>
      <c r="L37" s="181">
        <f>F37*100/F5</f>
        <v>0.17277439301627717</v>
      </c>
      <c r="M37" s="9"/>
      <c r="N37" s="9"/>
      <c r="O37" s="9"/>
      <c r="P37" s="9"/>
      <c r="Q37" s="9"/>
      <c r="R37" s="9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s="10" customFormat="1" ht="17.25" customHeight="1" x14ac:dyDescent="0.25">
      <c r="A38" s="18" t="s">
        <v>42</v>
      </c>
      <c r="B38" s="57"/>
      <c r="C38" s="58"/>
      <c r="D38" s="6">
        <v>117</v>
      </c>
      <c r="E38" s="162">
        <v>105</v>
      </c>
      <c r="F38" s="167">
        <v>96</v>
      </c>
      <c r="G38" s="6">
        <f t="shared" si="2"/>
        <v>-9</v>
      </c>
      <c r="H38" s="7">
        <f t="shared" si="3"/>
        <v>-8.5714285714285712</v>
      </c>
      <c r="I38" s="172">
        <v>95.9</v>
      </c>
      <c r="J38" s="175">
        <v>100</v>
      </c>
      <c r="K38" s="178">
        <f>E38*100/E5</f>
        <v>0.84486643064048916</v>
      </c>
      <c r="L38" s="181">
        <f>F38*100/F5</f>
        <v>0.87296535418750565</v>
      </c>
      <c r="M38" s="9"/>
      <c r="N38" s="9"/>
      <c r="O38" s="9"/>
      <c r="P38" s="9"/>
      <c r="Q38" s="9"/>
      <c r="R38" s="9"/>
      <c r="S38" s="9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s="10" customFormat="1" ht="17.25" customHeight="1" x14ac:dyDescent="0.25">
      <c r="A39" s="18" t="s">
        <v>43</v>
      </c>
      <c r="B39" s="55"/>
      <c r="C39" s="56"/>
      <c r="D39" s="6">
        <v>61</v>
      </c>
      <c r="E39" s="162">
        <v>58</v>
      </c>
      <c r="F39" s="167">
        <v>51</v>
      </c>
      <c r="G39" s="6">
        <f t="shared" si="2"/>
        <v>-7</v>
      </c>
      <c r="H39" s="7">
        <f t="shared" si="3"/>
        <v>-12.068965517241379</v>
      </c>
      <c r="I39" s="172">
        <v>95.6</v>
      </c>
      <c r="J39" s="175">
        <v>100</v>
      </c>
      <c r="K39" s="178">
        <f>E39*100/E5</f>
        <v>0.46668812359188927</v>
      </c>
      <c r="L39" s="181">
        <f>F39*100/F5</f>
        <v>0.46376284441211241</v>
      </c>
      <c r="M39" s="9"/>
      <c r="N39" s="9"/>
      <c r="O39" s="9"/>
      <c r="P39" s="9"/>
      <c r="Q39" s="9"/>
      <c r="R39" s="9"/>
      <c r="S39" s="9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7.25" customHeight="1" x14ac:dyDescent="0.25">
      <c r="A40" s="18" t="s">
        <v>44</v>
      </c>
      <c r="B40" s="53"/>
      <c r="C40" s="54"/>
      <c r="D40" s="6">
        <v>399</v>
      </c>
      <c r="E40" s="162">
        <v>321</v>
      </c>
      <c r="F40" s="167">
        <v>282</v>
      </c>
      <c r="G40" s="6">
        <f t="shared" si="2"/>
        <v>-39</v>
      </c>
      <c r="H40" s="7">
        <f t="shared" si="3"/>
        <v>-12.149532710280374</v>
      </c>
      <c r="I40" s="172">
        <v>97.8</v>
      </c>
      <c r="J40" s="175">
        <v>95</v>
      </c>
      <c r="K40" s="178">
        <f>E40*100/E5</f>
        <v>2.5828773736723529</v>
      </c>
      <c r="L40" s="181">
        <f>F40*100/F5</f>
        <v>2.5643357279257981</v>
      </c>
      <c r="M40" s="9"/>
      <c r="N40" s="9"/>
      <c r="O40" s="9"/>
      <c r="P40" s="9"/>
      <c r="Q40" s="9"/>
      <c r="R40" s="9"/>
      <c r="S40" s="9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s="10" customFormat="1" ht="17.25" customHeight="1" x14ac:dyDescent="0.25">
      <c r="A41" s="18" t="s">
        <v>45</v>
      </c>
      <c r="B41" s="51"/>
      <c r="C41" s="52"/>
      <c r="D41" s="6">
        <v>121</v>
      </c>
      <c r="E41" s="162">
        <v>133</v>
      </c>
      <c r="F41" s="167">
        <v>143</v>
      </c>
      <c r="G41" s="6">
        <f t="shared" si="2"/>
        <v>10</v>
      </c>
      <c r="H41" s="7">
        <f t="shared" si="3"/>
        <v>7.518796992481203</v>
      </c>
      <c r="I41" s="172">
        <v>99.3</v>
      </c>
      <c r="J41" s="175">
        <v>99.3</v>
      </c>
      <c r="K41" s="178">
        <f>E41*100/E5</f>
        <v>1.0701641454779529</v>
      </c>
      <c r="L41" s="181">
        <f>F41*100/F5</f>
        <v>1.3003546421751386</v>
      </c>
      <c r="M41" s="9"/>
      <c r="N41" s="9"/>
      <c r="O41" s="9"/>
      <c r="P41" s="9"/>
      <c r="Q41" s="9"/>
      <c r="R41" s="9"/>
      <c r="S41" s="9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7.25" customHeight="1" x14ac:dyDescent="0.25">
      <c r="A42" s="23" t="s">
        <v>46</v>
      </c>
      <c r="B42" s="20" t="s">
        <v>47</v>
      </c>
      <c r="C42" s="27"/>
      <c r="D42" s="6">
        <v>33</v>
      </c>
      <c r="E42" s="162">
        <v>55</v>
      </c>
      <c r="F42" s="167">
        <v>62</v>
      </c>
      <c r="G42" s="6">
        <f t="shared" si="2"/>
        <v>7</v>
      </c>
      <c r="H42" s="7">
        <f t="shared" si="3"/>
        <v>12.727272727272727</v>
      </c>
      <c r="I42" s="172">
        <v>100</v>
      </c>
      <c r="J42" s="175"/>
      <c r="K42" s="178">
        <f>E42*100/E5</f>
        <v>0.44254908271644672</v>
      </c>
      <c r="L42" s="181">
        <f>F42*100/F5</f>
        <v>0.56379012457943078</v>
      </c>
      <c r="M42" s="9"/>
      <c r="N42" s="9"/>
      <c r="O42" s="9"/>
      <c r="P42" s="9"/>
      <c r="Q42" s="9"/>
      <c r="R42" s="9"/>
      <c r="S42" s="9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7.25" customHeight="1" x14ac:dyDescent="0.25">
      <c r="A43" s="24"/>
      <c r="B43" s="20" t="s">
        <v>48</v>
      </c>
      <c r="C43" s="22"/>
      <c r="D43" s="6">
        <v>15</v>
      </c>
      <c r="E43" s="162">
        <v>7</v>
      </c>
      <c r="F43" s="167">
        <v>11</v>
      </c>
      <c r="G43" s="6">
        <f t="shared" si="2"/>
        <v>4</v>
      </c>
      <c r="H43" s="7">
        <f t="shared" si="3"/>
        <v>57.142857142857146</v>
      </c>
      <c r="I43" s="172">
        <v>100</v>
      </c>
      <c r="J43" s="175"/>
      <c r="K43" s="178">
        <f>E43*100/E5</f>
        <v>5.6324428709365951E-2</v>
      </c>
      <c r="L43" s="181">
        <f>F43*100/F5</f>
        <v>0.10002728016731836</v>
      </c>
      <c r="M43" s="9"/>
      <c r="N43" s="9"/>
      <c r="O43" s="9"/>
      <c r="P43" s="9"/>
      <c r="Q43" s="9"/>
      <c r="R43" s="9"/>
      <c r="S43" s="9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7.25" customHeight="1" x14ac:dyDescent="0.25">
      <c r="A44" s="25"/>
      <c r="B44" s="20" t="s">
        <v>49</v>
      </c>
      <c r="C44" s="21"/>
      <c r="D44" s="6">
        <v>2</v>
      </c>
      <c r="E44" s="162">
        <v>0</v>
      </c>
      <c r="F44" s="167">
        <v>2</v>
      </c>
      <c r="G44" s="6">
        <f t="shared" si="2"/>
        <v>2</v>
      </c>
      <c r="H44" s="7">
        <f t="shared" si="3"/>
        <v>100</v>
      </c>
      <c r="I44" s="172">
        <v>100</v>
      </c>
      <c r="J44" s="175"/>
      <c r="K44" s="178">
        <f>E44*100/E5</f>
        <v>0</v>
      </c>
      <c r="L44" s="181">
        <f>F44*100/F5</f>
        <v>1.8186778212239702E-2</v>
      </c>
      <c r="M44" s="9"/>
      <c r="N44" s="9"/>
      <c r="O44" s="9"/>
      <c r="P44" s="9"/>
      <c r="Q44" s="9"/>
      <c r="R44" s="9"/>
      <c r="S44" s="9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7.25" customHeight="1" x14ac:dyDescent="0.25">
      <c r="A45" s="26"/>
      <c r="B45" s="20" t="s">
        <v>50</v>
      </c>
      <c r="C45" s="46"/>
      <c r="D45" s="6">
        <v>71</v>
      </c>
      <c r="E45" s="162">
        <v>71</v>
      </c>
      <c r="F45" s="167">
        <v>68</v>
      </c>
      <c r="G45" s="6">
        <f t="shared" si="2"/>
        <v>-3</v>
      </c>
      <c r="H45" s="7">
        <f t="shared" si="3"/>
        <v>-4.225352112676056</v>
      </c>
      <c r="I45" s="172">
        <v>98.6</v>
      </c>
      <c r="J45" s="175">
        <v>100</v>
      </c>
      <c r="K45" s="178">
        <f>E45*100/E5</f>
        <v>0.57129063405214031</v>
      </c>
      <c r="L45" s="181">
        <f>F45*100/F5</f>
        <v>0.61835045921614984</v>
      </c>
      <c r="M45" s="9"/>
      <c r="N45" s="9"/>
      <c r="O45" s="9"/>
      <c r="P45" s="9"/>
      <c r="Q45" s="9"/>
      <c r="R45" s="9"/>
      <c r="S45" s="9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s="1" customFormat="1" ht="35.25" customHeight="1" x14ac:dyDescent="0.25">
      <c r="A46" s="48" t="s">
        <v>51</v>
      </c>
      <c r="B46" s="49"/>
      <c r="C46" s="50"/>
      <c r="D46" s="14">
        <v>8831</v>
      </c>
      <c r="E46" s="164">
        <v>6603</v>
      </c>
      <c r="F46" s="169">
        <v>5923</v>
      </c>
      <c r="G46" s="14">
        <f t="shared" si="2"/>
        <v>-680</v>
      </c>
      <c r="H46" s="15">
        <f t="shared" si="3"/>
        <v>-10.298349235196122</v>
      </c>
      <c r="I46" s="15"/>
      <c r="J46" s="15"/>
      <c r="K46" s="44" t="s">
        <v>52</v>
      </c>
      <c r="L46" s="45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ht="17.25" customHeight="1" x14ac:dyDescent="0.25">
      <c r="A47" s="28" t="s">
        <v>53</v>
      </c>
      <c r="B47" s="18" t="s">
        <v>54</v>
      </c>
      <c r="C47" s="47"/>
      <c r="D47" s="6">
        <v>271</v>
      </c>
      <c r="E47" s="162">
        <v>274</v>
      </c>
      <c r="F47" s="167">
        <v>235</v>
      </c>
      <c r="G47" s="14">
        <f t="shared" si="2"/>
        <v>-39</v>
      </c>
      <c r="H47" s="15">
        <f t="shared" si="3"/>
        <v>-14.233576642335766</v>
      </c>
      <c r="I47" s="7"/>
      <c r="J47" s="7"/>
      <c r="K47" s="178">
        <f>E47*100/E46</f>
        <v>4.149628956534908</v>
      </c>
      <c r="L47" s="181">
        <f>F47*100/F46</f>
        <v>3.9675839945973324</v>
      </c>
      <c r="M47" s="9"/>
      <c r="N47" s="9"/>
      <c r="O47" s="9"/>
      <c r="P47" s="9"/>
      <c r="Q47" s="9"/>
      <c r="R47" s="9"/>
      <c r="S47" s="9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7.25" customHeight="1" x14ac:dyDescent="0.25">
      <c r="A48" s="29"/>
      <c r="B48" s="18" t="s">
        <v>55</v>
      </c>
      <c r="C48" s="19"/>
      <c r="D48" s="6">
        <v>5408</v>
      </c>
      <c r="E48" s="162">
        <v>4022</v>
      </c>
      <c r="F48" s="167">
        <v>3596</v>
      </c>
      <c r="G48" s="14">
        <f t="shared" si="2"/>
        <v>-426</v>
      </c>
      <c r="H48" s="15">
        <f t="shared" si="3"/>
        <v>-10.591745400298359</v>
      </c>
      <c r="I48" s="7"/>
      <c r="J48" s="7"/>
      <c r="K48" s="178">
        <f>E48*100/E46</f>
        <v>60.911706799939424</v>
      </c>
      <c r="L48" s="181">
        <f>F48*100/F46</f>
        <v>60.712476785412797</v>
      </c>
      <c r="M48" s="9"/>
      <c r="N48" s="9"/>
      <c r="O48" s="9"/>
      <c r="P48" s="9"/>
      <c r="Q48" s="9"/>
      <c r="R48" s="9"/>
      <c r="S48" s="9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7.25" customHeight="1" x14ac:dyDescent="0.25">
      <c r="A49" s="30"/>
      <c r="B49" s="18" t="s">
        <v>56</v>
      </c>
      <c r="C49" s="41"/>
      <c r="D49" s="6">
        <v>3058</v>
      </c>
      <c r="E49" s="162">
        <v>2182</v>
      </c>
      <c r="F49" s="167">
        <v>1968</v>
      </c>
      <c r="G49" s="14">
        <f t="shared" si="2"/>
        <v>-214</v>
      </c>
      <c r="H49" s="15">
        <f t="shared" si="3"/>
        <v>-9.8075160403299719</v>
      </c>
      <c r="I49" s="7"/>
      <c r="J49" s="7"/>
      <c r="K49" s="178">
        <f>E49*100/E46</f>
        <v>33.045585339996968</v>
      </c>
      <c r="L49" s="181">
        <f>F49*100/F46</f>
        <v>33.226405537734259</v>
      </c>
      <c r="M49" s="2"/>
      <c r="N49" s="2"/>
      <c r="O49" s="2"/>
      <c r="P49" s="2"/>
      <c r="Q49" s="2"/>
      <c r="R49" s="2"/>
      <c r="S49" s="2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7.25" customHeight="1" x14ac:dyDescent="0.25">
      <c r="A50" s="31"/>
      <c r="B50" s="18" t="s">
        <v>57</v>
      </c>
      <c r="C50" s="40"/>
      <c r="D50" s="6">
        <v>1216</v>
      </c>
      <c r="E50" s="162">
        <v>1135</v>
      </c>
      <c r="F50" s="167">
        <v>1282</v>
      </c>
      <c r="G50" s="14">
        <f t="shared" si="2"/>
        <v>147</v>
      </c>
      <c r="H50" s="15">
        <f t="shared" si="3"/>
        <v>12.951541850220265</v>
      </c>
      <c r="I50" s="7"/>
      <c r="J50" s="7"/>
      <c r="K50" s="178">
        <f>E50*100/E46</f>
        <v>17.189156444040588</v>
      </c>
      <c r="L50" s="181">
        <f>F50*100/F46</f>
        <v>21.644436940739489</v>
      </c>
      <c r="M50" s="2"/>
      <c r="N50" s="2"/>
      <c r="O50" s="2"/>
      <c r="P50" s="2"/>
      <c r="Q50" s="2"/>
      <c r="R50" s="2"/>
      <c r="S50" s="2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7.25" customHeight="1" x14ac:dyDescent="0.25">
      <c r="A51" s="32"/>
      <c r="B51" s="18" t="s">
        <v>58</v>
      </c>
      <c r="C51" s="39"/>
      <c r="D51" s="6">
        <v>1020</v>
      </c>
      <c r="E51" s="162">
        <v>716</v>
      </c>
      <c r="F51" s="167">
        <v>996</v>
      </c>
      <c r="G51" s="14">
        <f t="shared" si="2"/>
        <v>280</v>
      </c>
      <c r="H51" s="15">
        <f t="shared" si="3"/>
        <v>39.106145251396647</v>
      </c>
      <c r="I51" s="7"/>
      <c r="J51" s="7"/>
      <c r="K51" s="178">
        <f>E51*100/E46</f>
        <v>10.843555959412388</v>
      </c>
      <c r="L51" s="181">
        <f>F51*100/F46</f>
        <v>16.815802802633801</v>
      </c>
      <c r="M51" s="2"/>
      <c r="N51" s="2"/>
      <c r="O51" s="2"/>
      <c r="P51" s="2"/>
      <c r="Q51" s="2"/>
      <c r="R51" s="2"/>
      <c r="S51" s="2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7.25" customHeight="1" x14ac:dyDescent="0.25">
      <c r="A52" s="33"/>
      <c r="B52" s="18" t="s">
        <v>59</v>
      </c>
      <c r="C52" s="38"/>
      <c r="D52" s="6">
        <v>2089</v>
      </c>
      <c r="E52" s="162">
        <v>1477</v>
      </c>
      <c r="F52" s="167">
        <v>855</v>
      </c>
      <c r="G52" s="14">
        <f t="shared" si="2"/>
        <v>-622</v>
      </c>
      <c r="H52" s="15">
        <f t="shared" si="3"/>
        <v>-42.112389979688558</v>
      </c>
      <c r="I52" s="7"/>
      <c r="J52" s="7"/>
      <c r="K52" s="178">
        <f>E52*100/E46</f>
        <v>22.368620324095108</v>
      </c>
      <c r="L52" s="181">
        <f>F52*100/F46</f>
        <v>14.435252405875401</v>
      </c>
      <c r="M52" s="2"/>
      <c r="N52" s="2"/>
      <c r="O52" s="2"/>
      <c r="P52" s="2"/>
      <c r="Q52" s="2"/>
      <c r="R52" s="2"/>
      <c r="S52" s="2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7.25" customHeight="1" x14ac:dyDescent="0.25">
      <c r="A53" s="34"/>
      <c r="B53" s="18" t="s">
        <v>60</v>
      </c>
      <c r="C53" s="37"/>
      <c r="D53" s="6">
        <v>31</v>
      </c>
      <c r="E53" s="162">
        <v>42</v>
      </c>
      <c r="F53" s="167">
        <v>25</v>
      </c>
      <c r="G53" s="14">
        <f t="shared" si="2"/>
        <v>-17</v>
      </c>
      <c r="H53" s="15">
        <f t="shared" si="3"/>
        <v>-40.476190476190474</v>
      </c>
      <c r="I53" s="7"/>
      <c r="J53" s="7"/>
      <c r="K53" s="178">
        <f>E53*100/E46</f>
        <v>0.63607451158564288</v>
      </c>
      <c r="L53" s="181">
        <f>F53*100/F46</f>
        <v>0.42208340368056729</v>
      </c>
      <c r="M53" s="2"/>
      <c r="N53" s="2"/>
      <c r="O53" s="2"/>
      <c r="P53" s="2"/>
      <c r="Q53" s="2"/>
      <c r="R53" s="2"/>
      <c r="S53" s="2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7.25" customHeight="1" x14ac:dyDescent="0.25">
      <c r="A54" s="35"/>
      <c r="B54" s="18" t="s">
        <v>61</v>
      </c>
      <c r="C54" s="36"/>
      <c r="D54" s="6">
        <v>552</v>
      </c>
      <c r="E54" s="162">
        <v>429</v>
      </c>
      <c r="F54" s="167">
        <v>155</v>
      </c>
      <c r="G54" s="14">
        <f t="shared" si="2"/>
        <v>-274</v>
      </c>
      <c r="H54" s="15">
        <f t="shared" si="3"/>
        <v>-63.869463869463871</v>
      </c>
      <c r="I54" s="7"/>
      <c r="J54" s="7"/>
      <c r="K54" s="178">
        <f>E54*100/E46</f>
        <v>6.497046796910495</v>
      </c>
      <c r="L54" s="181">
        <f>F54*100/F46</f>
        <v>2.6169171028195173</v>
      </c>
      <c r="M54" s="2"/>
      <c r="N54" s="2"/>
      <c r="O54" s="2"/>
      <c r="P54" s="2"/>
      <c r="Q54" s="2"/>
      <c r="R54" s="2"/>
      <c r="S54" s="2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6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6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6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59" t="s">
        <v>64</v>
      </c>
      <c r="N68" s="2"/>
      <c r="O68" s="2"/>
      <c r="P68" s="2"/>
      <c r="Q68" s="2"/>
      <c r="R68" s="2"/>
      <c r="S68" s="2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N69" s="2"/>
      <c r="O69" s="2"/>
      <c r="P69" s="2"/>
      <c r="Q69" s="2"/>
      <c r="R69" s="2"/>
      <c r="S69" s="2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3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3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3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3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3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3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3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3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3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3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3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3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3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</sheetData>
  <mergeCells count="62">
    <mergeCell ref="A5:C5"/>
    <mergeCell ref="A6:C6"/>
    <mergeCell ref="A22:C22"/>
    <mergeCell ref="A18:C18"/>
    <mergeCell ref="A19:B20"/>
    <mergeCell ref="A21:C2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:L1"/>
    <mergeCell ref="E2:L2"/>
    <mergeCell ref="K3:L3"/>
    <mergeCell ref="J3:J4"/>
    <mergeCell ref="I3:I4"/>
    <mergeCell ref="H3:H4"/>
    <mergeCell ref="F3:F4"/>
    <mergeCell ref="E3:E4"/>
    <mergeCell ref="D2:D4"/>
    <mergeCell ref="A2:C4"/>
    <mergeCell ref="B17:C17"/>
    <mergeCell ref="A28:C28"/>
    <mergeCell ref="A29:C29"/>
    <mergeCell ref="A30:C30"/>
    <mergeCell ref="A31:C31"/>
    <mergeCell ref="A24:C24"/>
    <mergeCell ref="A25:C25"/>
    <mergeCell ref="A26:C26"/>
    <mergeCell ref="A27:C27"/>
    <mergeCell ref="A23:C23"/>
    <mergeCell ref="A32:C32"/>
    <mergeCell ref="A33:C33"/>
    <mergeCell ref="A34:C34"/>
    <mergeCell ref="A35:C35"/>
    <mergeCell ref="A36:C36"/>
    <mergeCell ref="A37:C37"/>
    <mergeCell ref="K46:L46"/>
    <mergeCell ref="B45:C45"/>
    <mergeCell ref="B47:C47"/>
    <mergeCell ref="A46:C46"/>
    <mergeCell ref="A41:C41"/>
    <mergeCell ref="A40:C40"/>
    <mergeCell ref="A39:C39"/>
    <mergeCell ref="A38:C38"/>
    <mergeCell ref="B48:C48"/>
    <mergeCell ref="B44:C44"/>
    <mergeCell ref="B43:C43"/>
    <mergeCell ref="A42:A45"/>
    <mergeCell ref="B42:C42"/>
    <mergeCell ref="A47:A54"/>
    <mergeCell ref="B54:C54"/>
    <mergeCell ref="B53:C53"/>
    <mergeCell ref="B52:C52"/>
    <mergeCell ref="B51:C51"/>
    <mergeCell ref="B50:C50"/>
    <mergeCell ref="B49:C49"/>
  </mergeCells>
  <pageMargins left="0.19685038924217224" right="0.19685038924217224" top="0.37" bottom="0.19685038924217224" header="0" footer="0"/>
  <pageSetup paperSize="9" scale="9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30000001192092896" footer="0.300000011920928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30000001192092896" footer="0.3000000119209289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Макарова Ирина Валерьевна</cp:lastModifiedBy>
  <cp:lastPrinted>2025-12-16T09:37:44Z</cp:lastPrinted>
  <dcterms:created xsi:type="dcterms:W3CDTF">2025-12-08T07:56:52Z</dcterms:created>
  <dcterms:modified xsi:type="dcterms:W3CDTF">2025-12-16T09:37:52Z</dcterms:modified>
</cp:coreProperties>
</file>